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data8ltd.sharepoint.com/sales/Shared Documents/Data Quality Audit Reports/"/>
    </mc:Choice>
  </mc:AlternateContent>
  <xr:revisionPtr revIDLastSave="6" documentId="8_{35A4763F-3A9B-4FA2-9CC2-AC06375508FD}" xr6:coauthVersionLast="47" xr6:coauthVersionMax="47" xr10:uidLastSave="{3F73CAFE-186C-4B02-88BB-CFCEEBEE2F94}"/>
  <bookViews>
    <workbookView xWindow="-120" yWindow="-120" windowWidth="29040" windowHeight="15840" firstSheet="4" activeTab="4" xr2:uid="{00000000-000D-0000-FFFF-FFFF00000000}"/>
  </bookViews>
  <sheets>
    <sheet name="Summary" sheetId="1" r:id="rId1"/>
    <sheet name="Name &amp; Address" sheetId="2" r:id="rId2"/>
    <sheet name="Residency Verification" sheetId="3" r:id="rId3"/>
    <sheet name="Telephone Numbers" sheetId="4" r:id="rId4"/>
    <sheet name="Suppressions" sheetId="5" r:id="rId5"/>
    <sheet name="Validation" sheetId="6" r:id="rId6"/>
    <sheet name="Return on Investment" sheetId="7" r:id="rId7"/>
  </sheets>
  <definedNames>
    <definedName name="CO2GramsPerItem">'Return on Investment'!$G$37</definedName>
    <definedName name="CO2MailItemWeight">'Return on Investment'!$G$35</definedName>
    <definedName name="CO2PerGram">'Return on Investment'!$G$36</definedName>
    <definedName name="CostOfRemovalWithCleansing">'Return on Investment'!$G$18</definedName>
    <definedName name="CostOfRemovalWithoutCleansing">'Return on Investment'!$I$18</definedName>
    <definedName name="CostWithCleansing">'Return on Investment'!$G$21</definedName>
    <definedName name="CostWithoutCleansing">'Return on Investment'!$I$21</definedName>
    <definedName name="DeceasedCO2RecordsSuppressed">'Return on Investment'!$G$30</definedName>
    <definedName name="DeceasedCO2Saving">'Return on Investment'!$I$30</definedName>
    <definedName name="DedupeCO2RecordsSuppressed">'Return on Investment'!$G$27</definedName>
    <definedName name="DedupeCO2Saving">'Return on Investment'!$I$27</definedName>
    <definedName name="GoneawayCO2RecordsSuppressed">'Return on Investment'!$G$29</definedName>
    <definedName name="GoneawayCO2Saving">'Return on Investment'!$I$29</definedName>
    <definedName name="MPSCO2RecordsSuppressed">'Return on Investment'!$G$28</definedName>
    <definedName name="MPSCO2Saving">'Return on Investment'!$I$28</definedName>
    <definedName name="PostageCost">'Return on Investment'!$G$11</definedName>
    <definedName name="PrintCostWithCleansing">'Return on Investment'!$G$20</definedName>
    <definedName name="PrintCostWithoutCleansing">'Return on Investment'!$I$20</definedName>
    <definedName name="PrintingCost">'Return on Investment'!$G$10</definedName>
    <definedName name="RecordsRemovedWithCleansing">'Return on Investment'!$G$16</definedName>
    <definedName name="RecordsRemovedWithoutCleansing">'Return on Investment'!$I$16</definedName>
    <definedName name="RecordsSentWithCleansing">'Return on Investment'!$G$17</definedName>
    <definedName name="RecordsSentWithoutCleansing">'Return on Investment'!$I$17</definedName>
    <definedName name="ReturnCost">'Return on Investment'!$G$12</definedName>
    <definedName name="ReturnCostWithCleansing">'Return on Investment'!$G$19</definedName>
    <definedName name="ReturnCostWithoutCleansing">'Return on Investment'!$I$19</definedName>
    <definedName name="SalaciousCO2RecordsSuppressed">'Return on Investment'!$G$31</definedName>
    <definedName name="SalaciousCO2Saving">'Return on Investment'!$I$31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7" l="1"/>
  <c r="I31" i="7" s="1"/>
  <c r="G19" i="7"/>
  <c r="I18" i="7"/>
  <c r="G18" i="7"/>
  <c r="I16" i="7"/>
  <c r="I17" i="7" s="1"/>
  <c r="I20" i="7" s="1"/>
  <c r="G16" i="7"/>
  <c r="G17" i="7" s="1"/>
  <c r="G20" i="7" s="1"/>
  <c r="G21" i="7" l="1"/>
  <c r="I27" i="7"/>
  <c r="I28" i="7"/>
  <c r="I19" i="7"/>
  <c r="I21" i="7" s="1"/>
  <c r="G22" i="7" s="1"/>
  <c r="I29" i="7"/>
  <c r="I30" i="7"/>
  <c r="I32" i="7" l="1"/>
</calcChain>
</file>

<file path=xl/sharedStrings.xml><?xml version="1.0" encoding="utf-8"?>
<sst xmlns="http://schemas.openxmlformats.org/spreadsheetml/2006/main" count="337" uniqueCount="235">
  <si>
    <t>Data Quality Audit</t>
  </si>
  <si>
    <t>Prepared For :</t>
  </si>
  <si>
    <t>data8 ltd</t>
  </si>
  <si>
    <t>12/05/2022</t>
  </si>
  <si>
    <t>Job Name :</t>
  </si>
  <si>
    <t>Data Cleansing Job 49915</t>
  </si>
  <si>
    <t>75000.csv</t>
  </si>
  <si>
    <t>Addresses</t>
  </si>
  <si>
    <t>Quality of the addresses provided and how this can be improved by our PAF Cleansing service.</t>
  </si>
  <si>
    <t>Num Records</t>
  </si>
  <si>
    <t>%</t>
  </si>
  <si>
    <t>Records verified as full PAF standard prior to PAF cleansing</t>
  </si>
  <si>
    <t>Records verified to full PAF standard after PAF cleansing</t>
  </si>
  <si>
    <t>Records that are correct to at least building level after PAF cleansing</t>
  </si>
  <si>
    <t>Telephone Numbers</t>
  </si>
  <si>
    <t>Number of new telephone numbers that can be appended and the number of TPS matches for your existing data</t>
  </si>
  <si>
    <t>Telephone numbers that can be appended from BT OSIS</t>
  </si>
  <si>
    <t>N/A</t>
  </si>
  <si>
    <t>BT OSIS telephone numbers appended using Enhanced Edited Electoral Roll</t>
  </si>
  <si>
    <t>Existing numbers which match the Telephone Preference Service (TPS)</t>
  </si>
  <si>
    <t>* The statistics we have provided for new telephone numbers appended are prior to TPS screening, based on our average match rates, we expect 75% to be on the TPS file</t>
  </si>
  <si>
    <t>Residency</t>
  </si>
  <si>
    <t>Highlights the success of verifying the names and addresses supplied against the Enhanced Edited Electoral Roll (EER)</t>
  </si>
  <si>
    <t>Name &amp; address matches the EER</t>
  </si>
  <si>
    <t>Name &amp; address matches the EER and an alternative name is available</t>
  </si>
  <si>
    <t>Name &amp; address does not match the EER and an alternative name is available</t>
  </si>
  <si>
    <t>Suppressions</t>
  </si>
  <si>
    <t>Highlighting records which match the Mailing Preference Service, Deceased and Goneaway matches and records where we can provide a New Mover address</t>
  </si>
  <si>
    <t>Mailing Preference Service (MPS) matches</t>
  </si>
  <si>
    <t>Deceased matches</t>
  </si>
  <si>
    <t>Duplicate records</t>
  </si>
  <si>
    <t>Using Movers?</t>
  </si>
  <si>
    <t>Yes</t>
  </si>
  <si>
    <t>Goneaway matches excluding new mover addresses</t>
  </si>
  <si>
    <t>New mover addresses available</t>
  </si>
  <si>
    <t>No</t>
  </si>
  <si>
    <t>Total Goneaway matches (not available, please re-process your data without movers if required)</t>
  </si>
  <si>
    <t>Verification</t>
  </si>
  <si>
    <t>Indicates the invalid data that can be identified through our service</t>
  </si>
  <si>
    <t>Records which contain Salacious and invalid information</t>
  </si>
  <si>
    <t>Invalid telephone numbers using our rule based service</t>
  </si>
  <si>
    <t>Invalid e-mail addresses using our Syntax level service</t>
  </si>
  <si>
    <t>This summary shows details of initial level matches. See the detail tabs for information about other match levels.</t>
  </si>
  <si>
    <t>Name &amp; Address</t>
  </si>
  <si>
    <t>We check addresses against the Royal Mail's Postcode Address File (PAF), which is the primary reference for all address data in the UK. Our service improves your address data in a number of ways including  standardising the format, correcting misspellings, inserting and correcting address elements increasing the chance of your mail being delivered to the correct address and reducing your mailing costs.</t>
  </si>
  <si>
    <t>PAF Addressing Cleansing Statistics</t>
  </si>
  <si>
    <t>Verified</t>
  </si>
  <si>
    <t>Corrected to meet FULL PAF standard</t>
  </si>
  <si>
    <t>Verified to Building</t>
  </si>
  <si>
    <t>Verified to Street</t>
  </si>
  <si>
    <t>Verified to Locality</t>
  </si>
  <si>
    <t>Foreign addresses</t>
  </si>
  <si>
    <t>Unmatched addresses</t>
  </si>
  <si>
    <t>Blank addresses</t>
  </si>
  <si>
    <t>Existing Names</t>
  </si>
  <si>
    <t>This section provides a breakdown of the population of your name information. We can match your data against our reference files with either Surname, Initial or Forename level matches as required. We recommend that you use Initial level matches unless your data contains a large number of records that only contain a surname.</t>
  </si>
  <si>
    <t>Existing Name Information</t>
  </si>
  <si>
    <t>Forename and Surname is populated</t>
  </si>
  <si>
    <t>Initial and Surname is populated</t>
  </si>
  <si>
    <t>Only Surname is populated</t>
  </si>
  <si>
    <t>Name is not populated</t>
  </si>
  <si>
    <t>Gender</t>
  </si>
  <si>
    <t>Gender Results</t>
  </si>
  <si>
    <t>Records identified as Male</t>
  </si>
  <si>
    <t>Records identified as Female</t>
  </si>
  <si>
    <t>Gender cannot be determined</t>
  </si>
  <si>
    <t>Country Detection</t>
  </si>
  <si>
    <t>Our Country Detection service identifies whether the addresses are in the UK or Rest of the World</t>
  </si>
  <si>
    <t>Country Breakdown</t>
  </si>
  <si>
    <t>United Kingdom</t>
  </si>
  <si>
    <t>Rest of the World</t>
  </si>
  <si>
    <t>Unclassifiable</t>
  </si>
  <si>
    <t>Salacious / Undeliverable</t>
  </si>
  <si>
    <t>Unusable Records indicates records that appear to have been maliciously or accidentally entered in an effort to avoid being contacted. It allows you to exclude records from a mailing that include salacious name or address details, or where the name or address is incomplete and would render the mailing undeliverable.</t>
  </si>
  <si>
    <t>Unusable Records</t>
  </si>
  <si>
    <t>Name or Address contains Salacious information</t>
  </si>
  <si>
    <t>Random Name or Address contains random keystrokes</t>
  </si>
  <si>
    <t>Name is Incomplete</t>
  </si>
  <si>
    <t>Address is likely to be undeliverable</t>
  </si>
  <si>
    <t>Address is undeliverable</t>
  </si>
  <si>
    <t>Residency Verification</t>
  </si>
  <si>
    <t>The names &amp; addresses in your data are referenced against our Enhanced Edited Electoral Roll (EER)  which is updated on a quarterly basis to confirm residency and identify other individuals that reside at the addresses.</t>
  </si>
  <si>
    <t>Residency Verification against Enhanced Edited Electoral Roll</t>
  </si>
  <si>
    <t>Names matches the EER at forename level</t>
  </si>
  <si>
    <t>Name matches the EER at initial or forename Level</t>
  </si>
  <si>
    <t>Name matches the EER at initial, forename or surname Level</t>
  </si>
  <si>
    <t>Name matches the EER and an alternative name is available</t>
  </si>
  <si>
    <t>Name matches the EER, no alternative name is available</t>
  </si>
  <si>
    <t>Name does not match the EER but an alternative name is available</t>
  </si>
  <si>
    <t>Name does not match the EER and no alternative name is available</t>
  </si>
  <si>
    <t>Total New Telephone Numbers</t>
  </si>
  <si>
    <t>We can append data from BT OSIS, which is the data source behind Directory Enquiries and the phone book. For each record we can append multiple telephone numbers, or flags indicating the record is ex-directory.</t>
  </si>
  <si>
    <t>Count of unique telephone numbers found</t>
  </si>
  <si>
    <t>Numbers found using BT OSIS (inc. where we find multiple numbers for a record)</t>
  </si>
  <si>
    <t>Existing Telephone Numbers</t>
  </si>
  <si>
    <t>The chart below indicates the number of records with an existing telephone numbers in each of your telephone number columns.</t>
  </si>
  <si>
    <t>Records with existing telephone numbers</t>
  </si>
  <si>
    <t>Records with a primary telephone number</t>
  </si>
  <si>
    <t>Records with a secondary telephone number</t>
  </si>
  <si>
    <t>Records with a third telephone number</t>
  </si>
  <si>
    <t>Telephone Preference Service</t>
  </si>
  <si>
    <t>In general, you must not make marketing calls to any number listed on the Telephone Preference Service (TPS) or Corporate TPS (CTPS), unless that person has specifically consented to your calls Failure to screen against the TPS or CTPS could result in a large fine and loss of brand reputation.  For new telephone numbers appended from BT OSIS due to the licensing restrictions we cannot give you an accurate figure for the number of TPS matches until you purchase the results.</t>
  </si>
  <si>
    <t>Telephone Preference Service (TPS) status</t>
  </si>
  <si>
    <t>Callable existing telephone numbers not on TPS</t>
  </si>
  <si>
    <t>Non-callable existing telephone numbers on TPS</t>
  </si>
  <si>
    <t>Callable new telephone numbers not on TPS (estimated)</t>
  </si>
  <si>
    <t>Non-callable new telephone numbers on TPS (estimated)</t>
  </si>
  <si>
    <t>Mailing Preference Service (MPS)</t>
  </si>
  <si>
    <t>The Mailing Preference Service (MPS) contains a list of people and households that would prefer not to receive direct marketing mail. DMA Best Practise is to screen all data against this file before sending out a mailing.
The chart below indicates the number of your records that can be found on the MPS.</t>
  </si>
  <si>
    <t>Mailing Preference Service (MPS) status</t>
  </si>
  <si>
    <t>Records on MPS</t>
  </si>
  <si>
    <t>Records on Baby MPS</t>
  </si>
  <si>
    <t>Records not on MPS</t>
  </si>
  <si>
    <t>Goneaways</t>
  </si>
  <si>
    <t>Around 10 % of people in the UK move house every year, leading to a large quantity of wasted, undeliverable mail being sent out to incorrect addresses.
We have a comprehensive range of accurate Goneaway reference files available in the UK, giving us the ability to remove the largest possible number of uncontactable records from your database.</t>
  </si>
  <si>
    <t>Goneaway Service</t>
  </si>
  <si>
    <t>Forename Match</t>
  </si>
  <si>
    <t>Initial Match</t>
  </si>
  <si>
    <t>Surname Match</t>
  </si>
  <si>
    <t>NCOA Suppress</t>
  </si>
  <si>
    <t>Purity</t>
  </si>
  <si>
    <t>GAS</t>
  </si>
  <si>
    <t>Information Works</t>
  </si>
  <si>
    <t>The Ark</t>
  </si>
  <si>
    <t>Data8 Goneaway</t>
  </si>
  <si>
    <t>DBS Purifi</t>
  </si>
  <si>
    <t>Absolute Movers</t>
  </si>
  <si>
    <t>Records not matched as Goneaway</t>
  </si>
  <si>
    <t>Records matched as Goneaway</t>
  </si>
  <si>
    <t>Percentage matched as Goneaway</t>
  </si>
  <si>
    <t>* Records for which a new address is available from NCOA are not included in these figures. Records for which a new address is available from other data sources are still included in these figures - if new addresses from those data sources are purchased, the total number of goneaways will be reduced accordingly.</t>
  </si>
  <si>
    <t>Movers</t>
  </si>
  <si>
    <t>We can provide New Mover addresses for a percentage of the Goneaway records enabling you to keep in contact and retain them as a valuable customer.  We use the Royal Mail's National Change of Address (NCOA) Update file and The REaD Group's GAS Reactive file as our New Mover sources. We can provide details of telephone numbers, deceased etc. at the new address from the NCOA Update file immediately, but the details from GAS Reactive are only available once the data has been purchased.</t>
  </si>
  <si>
    <t>Mover Service</t>
  </si>
  <si>
    <t>NCOA Update New Mover addresses</t>
  </si>
  <si>
    <t>GAS Reactive New Mover addresses</t>
  </si>
  <si>
    <t>Records where a new mover address is not available</t>
  </si>
  <si>
    <t>Total New Mover Addresses available</t>
  </si>
  <si>
    <t>Percentage of records with a new mover address available</t>
  </si>
  <si>
    <t>Deceased</t>
  </si>
  <si>
    <t>Sending mail to the recently deceased can cause great distress to the bereaved relatives in addition to damaging your brand reputation, incurring unnecessary costs and wasting resources.
We access a range of comprehensive recognised sources allowing us to identify the highest possible number of accurate deceased records in your data.</t>
  </si>
  <si>
    <t>Deceased Service</t>
  </si>
  <si>
    <t>MPS Deceased</t>
  </si>
  <si>
    <t>Mortascreen</t>
  </si>
  <si>
    <t>The Bereavement Register (TBR)</t>
  </si>
  <si>
    <t>National Deceased Register (NDR)</t>
  </si>
  <si>
    <t>Experian Mortality Suppression</t>
  </si>
  <si>
    <t>Records not matched as deceased</t>
  </si>
  <si>
    <t>Records matched as deceased</t>
  </si>
  <si>
    <t>Percentage matched as deceased</t>
  </si>
  <si>
    <t>De-duplicate</t>
  </si>
  <si>
    <t>Removal of duplicates in your data can prevent you from sending multiple copies of mailings to customers unnecessarily maintaining your brand image and avoiding wasted mailing costs
Our advanced matching routines can identify and remove duplicates for you, giving you a more accurate picture of your real customer base.</t>
  </si>
  <si>
    <t>Duplicate status</t>
  </si>
  <si>
    <t>Forename level duplicates</t>
  </si>
  <si>
    <t>Initial level duplicates</t>
  </si>
  <si>
    <t>Personal level duplicates</t>
  </si>
  <si>
    <t>Surname level duplicates</t>
  </si>
  <si>
    <t>Premise level duplicates</t>
  </si>
  <si>
    <t>Unique records</t>
  </si>
  <si>
    <t>Validation</t>
  </si>
  <si>
    <t>Email Validation</t>
  </si>
  <si>
    <t>We have been able to verify the following number of email addresses. We check that the email address "syntax" or structure is correct, and that the "domain" (to the right of the @ symbol) is a live mail server. We can also validate individual mailboxes if required during the purchase process.</t>
  </si>
  <si>
    <t>Validation status</t>
  </si>
  <si>
    <t>Valid email addresses</t>
  </si>
  <si>
    <t>Blank email addresses</t>
  </si>
  <si>
    <t>Invalid email addresses</t>
  </si>
  <si>
    <t>Advanced Telephone Validation</t>
  </si>
  <si>
    <t>We check whether a telephone number is the correct length based on the exchange (some exchanges for smaller areas only have 5 digit local numbers, while most have 6) and falls into a valid range (most exchanges have only allocated certain ranges of the possible numbers, for example the 01234 exchange does not allow any numbers starting with 1, except those starting 159).</t>
  </si>
  <si>
    <t>Valid telephone numbers</t>
  </si>
  <si>
    <t>Blank telephone numbers</t>
  </si>
  <si>
    <t>Invalid telephone numbers</t>
  </si>
  <si>
    <t>Mailing Return on Investment</t>
  </si>
  <si>
    <t>Mailing ROI Details</t>
  </si>
  <si>
    <t>The return on investment calculations are based on the following values, which you can modify to update the return on investment estimate.</t>
  </si>
  <si>
    <t>Item</t>
  </si>
  <si>
    <t>Value</t>
  </si>
  <si>
    <t>We are assuming that you are mailing a "Letter" sized item, weighing approx 35g via Mailsort 1400 2nd class. We are also assuming that you are purchasing suppressed results. If you were to purchase flagged results and mail the same data several times, your return on investment would increase substantially.</t>
  </si>
  <si>
    <t>Cost of identifying duplicates</t>
  </si>
  <si>
    <t>Cost of MPS</t>
  </si>
  <si>
    <t>Cost of suppressing goneaways</t>
  </si>
  <si>
    <t>Cost of suppressing deceased</t>
  </si>
  <si>
    <t>Cost of suppressing unusable/salacious</t>
  </si>
  <si>
    <t>Cost of printing postcard &amp; address</t>
  </si>
  <si>
    <t>Cost of postage</t>
  </si>
  <si>
    <t>Cost of capturing a return</t>
  </si>
  <si>
    <t>With Cleansing</t>
  </si>
  <si>
    <t>Without Cleansing</t>
  </si>
  <si>
    <t>Records removed</t>
  </si>
  <si>
    <t>Records sent</t>
  </si>
  <si>
    <t>Cost of removal</t>
  </si>
  <si>
    <t>Cost of capturing returns</t>
  </si>
  <si>
    <t>Cost of print &amp; postage</t>
  </si>
  <si>
    <t>Total cost of mailing</t>
  </si>
  <si>
    <t>Return on Investment</t>
  </si>
  <si>
    <t>* This figure is the minimum amount you will save. Another benefit is avoiding causing distress to bereaved relatives and therefore damaging your brand.</t>
  </si>
  <si>
    <t>CO2 Calculator</t>
  </si>
  <si>
    <t>The CO2 Calculator shows your maximum potential CO2 savings by suppressing your data against services that result in you sending fewer mail items.</t>
  </si>
  <si>
    <t>Service</t>
  </si>
  <si>
    <t>Records Suppressed</t>
  </si>
  <si>
    <t>CO2 Saved</t>
  </si>
  <si>
    <t>De-duplication</t>
  </si>
  <si>
    <t>MPS</t>
  </si>
  <si>
    <t>Goneaway</t>
  </si>
  <si>
    <t>Unusable/salacious</t>
  </si>
  <si>
    <t>Total</t>
  </si>
  <si>
    <t>The calculation for how much CO2 is used for each mail item is a complicated equation based on many factors and assumptions including the paper, the ink and the delivery. We have used figures from www.reduceyourco2.co.uk. You can change our assumptions if you want by changing the numbers below.</t>
  </si>
  <si>
    <t>Weight of each mail item (grams)</t>
  </si>
  <si>
    <t>CO2 used (grams) per grame of mail</t>
  </si>
  <si>
    <t>Total CO2 (grams) used per mail item</t>
  </si>
  <si>
    <t>Price Card</t>
  </si>
  <si>
    <t>The quotation and return on investment details shown below are approximate, and selecting, deselecting or changing options for any particular entry may affect other entries.</t>
  </si>
  <si>
    <t>Unit</t>
  </si>
  <si>
    <t>Quantity</t>
  </si>
  <si>
    <t>Price Per Unit</t>
  </si>
  <si>
    <t>Price</t>
  </si>
  <si>
    <t>PAF Cleansing</t>
  </si>
  <si>
    <t>Per Thousand</t>
  </si>
  <si>
    <t>Name Cleansing</t>
  </si>
  <si>
    <t>Name Append</t>
  </si>
  <si>
    <t>Telephone Number Append with XD Flags</t>
  </si>
  <si>
    <t>Telephone Number Append without XD Flags</t>
  </si>
  <si>
    <t>Telephone Number Compare</t>
  </si>
  <si>
    <t>Telephone Number Validation</t>
  </si>
  <si>
    <t>Live Telephone Number Validation</t>
  </si>
  <si>
    <t>Live Mobile Number Validation</t>
  </si>
  <si>
    <t>TPS Existing Numbers</t>
  </si>
  <si>
    <t>TPS New Numbers</t>
  </si>
  <si>
    <t>Flagging Goneaways</t>
  </si>
  <si>
    <t>Per Hit</t>
  </si>
  <si>
    <t>Suppressing Goneaways</t>
  </si>
  <si>
    <t>Flagging Deceaseds</t>
  </si>
  <si>
    <t>Suppressing Deceaseds</t>
  </si>
  <si>
    <t>Salacious / Unusable Records</t>
  </si>
  <si>
    <t>Flagging Stop File</t>
  </si>
  <si>
    <t>Suppressing Stop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</si>
</sst>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0.00\ &quot;kg&quot;"/>
    <numFmt numFmtId="166" formatCode="\£\ #,##0.00;\-\£\ #,##0.00;\-"/>
  </numFmts>
  <fonts count="18">
    <font>
      <sz val="11"/>
      <color rgb="FF000000"/>
      <name val="Calibri"/>
    </font>
    <font>
      <b/>
      <sz val="12"/>
      <color rgb="FFFFFFFF"/>
      <name val="Trebuchet MS"/>
    </font>
    <font>
      <b/>
      <sz val="12"/>
      <color rgb="FFFFFFFF"/>
      <name val="Trebuchet MS"/>
    </font>
    <font>
      <b/>
      <sz val="10"/>
      <color rgb="FFFFFFFF"/>
      <name val="Trebuchet MS"/>
    </font>
    <font>
      <b/>
      <sz val="10"/>
      <color rgb="FFFFFFFF"/>
      <name val="Trebuchet MS"/>
    </font>
    <font>
      <sz val="11"/>
      <name val="Calibri"/>
    </font>
    <font>
      <sz val="11"/>
      <name val="Calibri"/>
    </font>
    <font>
      <sz val="11"/>
      <name val="Calibri"/>
    </font>
    <font>
      <sz val="11"/>
      <name val="Calibri"/>
    </font>
    <font>
      <sz val="11"/>
      <color rgb="FFFFFFFF"/>
      <name val="Calibri"/>
    </font>
    <font>
      <sz val="11"/>
      <name val="Calibri"/>
    </font>
    <font>
      <b/>
      <sz val="10"/>
      <color rgb="FFFFFFFF"/>
      <name val="Trebuchet MS"/>
    </font>
    <font>
      <b/>
      <sz val="11"/>
      <name val="Calibri"/>
    </font>
    <font>
      <b/>
      <sz val="11"/>
      <name val="Calibri"/>
    </font>
    <font>
      <b/>
      <sz val="10"/>
      <color rgb="FFFFFFFF"/>
      <name val="Trebuchet MS"/>
    </font>
    <font>
      <sz val="10"/>
      <color rgb="FFFFFFFF"/>
      <name val="Trebuchet MS"/>
    </font>
    <font>
      <u/>
      <sz val="10"/>
      <color rgb="FFFFFFFF"/>
      <name val="Trebuchet MS"/>
    </font>
    <font>
      <sz val="11"/>
      <color rgb="FF000000"/>
      <name val="Calibri"/>
    </font>
  </fonts>
  <fills count="9">
    <fill>
      <patternFill patternType="none"/>
    </fill>
    <fill>
      <patternFill patternType="gray125"/>
    </fill>
    <fill>
      <patternFill patternType="solid">
        <fgColor rgb="FF1973AE"/>
      </patternFill>
    </fill>
    <fill>
      <patternFill patternType="solid">
        <fgColor rgb="FF1973AE"/>
      </patternFill>
    </fill>
    <fill>
      <patternFill patternType="solid">
        <fgColor rgb="FF99CC00"/>
      </patternFill>
    </fill>
    <fill>
      <patternFill patternType="solid">
        <fgColor rgb="FF1973AE"/>
      </patternFill>
    </fill>
    <fill>
      <patternFill patternType="solid">
        <fgColor rgb="FF1973AE"/>
      </patternFill>
    </fill>
    <fill>
      <patternFill patternType="solid">
        <fgColor rgb="FF1973AE"/>
      </patternFill>
    </fill>
    <fill>
      <patternFill patternType="solid">
        <fgColor rgb="FF1973AE"/>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1" fillId="2" borderId="1"/>
    <xf numFmtId="0" fontId="2" fillId="3" borderId="2"/>
    <xf numFmtId="0" fontId="4" fillId="4" borderId="0"/>
    <xf numFmtId="164" fontId="5" fillId="0" borderId="3"/>
    <xf numFmtId="164" fontId="6" fillId="0" borderId="4"/>
    <xf numFmtId="10" fontId="7" fillId="0" borderId="5"/>
    <xf numFmtId="0" fontId="17" fillId="0" borderId="0"/>
    <xf numFmtId="0" fontId="17" fillId="0" borderId="0"/>
    <xf numFmtId="165" fontId="8" fillId="0" borderId="6"/>
    <xf numFmtId="0" fontId="9" fillId="0" borderId="0"/>
    <xf numFmtId="166" fontId="10" fillId="0" borderId="7"/>
    <xf numFmtId="0" fontId="11" fillId="5" borderId="8"/>
    <xf numFmtId="164" fontId="12" fillId="0" borderId="9"/>
    <xf numFmtId="166" fontId="13" fillId="0" borderId="10"/>
    <xf numFmtId="164" fontId="14" fillId="6" borderId="0"/>
    <xf numFmtId="164" fontId="15" fillId="7" borderId="0"/>
    <xf numFmtId="164" fontId="16" fillId="8" borderId="0"/>
  </cellStyleXfs>
  <cellXfs count="22">
    <xf numFmtId="0" fontId="0" fillId="0" borderId="0" xfId="0"/>
    <xf numFmtId="0" fontId="9" fillId="0" borderId="0" xfId="10"/>
    <xf numFmtId="0" fontId="11" fillId="5" borderId="8" xfId="12" applyAlignment="1">
      <alignment horizontal="center" textRotation="90" wrapText="1"/>
    </xf>
    <xf numFmtId="164" fontId="14" fillId="6" borderId="0" xfId="15" applyAlignment="1">
      <alignment horizontal="right"/>
    </xf>
    <xf numFmtId="164" fontId="15" fillId="7" borderId="0" xfId="16" applyAlignment="1">
      <alignment horizontal="left"/>
    </xf>
    <xf numFmtId="0" fontId="1" fillId="2" borderId="1" xfId="1" applyAlignment="1">
      <alignment horizontal="center"/>
    </xf>
    <xf numFmtId="164" fontId="15" fillId="7" borderId="0" xfId="16" applyAlignment="1">
      <alignment horizontal="left"/>
    </xf>
    <xf numFmtId="0" fontId="2" fillId="3" borderId="2" xfId="2" applyAlignment="1">
      <alignment horizontal="center" textRotation="90" wrapText="1"/>
    </xf>
    <xf numFmtId="0" fontId="17" fillId="0" borderId="0" xfId="7" applyAlignment="1">
      <alignment vertical="top" wrapText="1"/>
    </xf>
    <xf numFmtId="0" fontId="17" fillId="0" borderId="0" xfId="8" applyAlignment="1">
      <alignment horizontal="center" vertical="top" wrapText="1"/>
    </xf>
    <xf numFmtId="0" fontId="4" fillId="4" borderId="0" xfId="3" applyAlignment="1">
      <alignment horizontal="center" textRotation="90" wrapText="1"/>
    </xf>
    <xf numFmtId="0" fontId="3" fillId="8" borderId="10" xfId="12" applyFont="1" applyFill="1" applyBorder="1" applyAlignment="1">
      <alignment horizontal="center" vertical="center" wrapText="1"/>
    </xf>
    <xf numFmtId="0" fontId="3" fillId="8" borderId="10" xfId="12" applyFont="1" applyFill="1" applyBorder="1" applyAlignment="1">
      <alignment horizontal="center" vertical="center" wrapText="1"/>
    </xf>
    <xf numFmtId="164" fontId="5" fillId="0" borderId="10" xfId="0" applyNumberFormat="1" applyFont="1" applyBorder="1" applyAlignment="1">
      <alignment horizontal="right"/>
    </xf>
    <xf numFmtId="164" fontId="5" fillId="0" borderId="10" xfId="0" applyNumberFormat="1" applyFont="1" applyBorder="1" applyAlignment="1">
      <alignment horizontal="right"/>
    </xf>
    <xf numFmtId="10" fontId="5" fillId="0" borderId="10" xfId="0" applyNumberFormat="1" applyFont="1" applyBorder="1" applyAlignment="1">
      <alignment horizontal="right"/>
    </xf>
    <xf numFmtId="0" fontId="0" fillId="0" borderId="0" xfId="0" applyAlignment="1"/>
    <xf numFmtId="166" fontId="5" fillId="0" borderId="10" xfId="0" applyNumberFormat="1" applyFont="1" applyBorder="1" applyAlignment="1">
      <alignment horizontal="right"/>
    </xf>
    <xf numFmtId="164" fontId="12" fillId="0" borderId="10" xfId="0" applyNumberFormat="1" applyFont="1" applyBorder="1" applyAlignment="1">
      <alignment horizontal="right"/>
    </xf>
    <xf numFmtId="166" fontId="12" fillId="0" borderId="10" xfId="0" applyNumberFormat="1" applyFont="1" applyBorder="1" applyAlignment="1">
      <alignment horizontal="right"/>
    </xf>
    <xf numFmtId="165" fontId="5" fillId="0" borderId="10" xfId="0" applyNumberFormat="1" applyFont="1" applyBorder="1" applyAlignment="1">
      <alignment horizontal="right"/>
    </xf>
    <xf numFmtId="166" fontId="5" fillId="0" borderId="10" xfId="0" applyNumberFormat="1" applyFont="1" applyBorder="1" applyAlignment="1">
      <alignment horizontal="right"/>
    </xf>
  </cellXfs>
  <cellStyles count="18">
    <cellStyle name="Center" xfId="8" xr:uid="{00000000-0005-0000-0000-000009000000}"/>
    <cellStyle name="Green" xfId="3" xr:uid="{00000000-0005-0000-0000-000004000000}"/>
    <cellStyle name="Grid Co2kg" xfId="9" xr:uid="{00000000-0005-0000-0000-00000A000000}"/>
    <cellStyle name="Grid Currency" xfId="11" xr:uid="{00000000-0005-0000-0000-00000C000000}"/>
    <cellStyle name="Grid Description" xfId="4" xr:uid="{00000000-0005-0000-0000-000005000000}"/>
    <cellStyle name="Grid Number" xfId="5" xr:uid="{00000000-0005-0000-0000-000006000000}"/>
    <cellStyle name="Grid Percent" xfId="6" xr:uid="{00000000-0005-0000-0000-000007000000}"/>
    <cellStyle name="Grid Total" xfId="13" xr:uid="{00000000-0005-0000-0000-00000D000000}"/>
    <cellStyle name="Grid Totalcurrency" xfId="14" xr:uid="{00000000-0005-0000-0000-00000E000000}"/>
    <cellStyle name="Heading" xfId="1" xr:uid="{00000000-0005-0000-0000-000001000000}"/>
    <cellStyle name="Hiddentext" xfId="10" xr:uid="{00000000-0005-0000-0000-00000B000000}"/>
    <cellStyle name="Normal" xfId="0" builtinId="0" customBuiltin="1"/>
    <cellStyle name="Subtitle" xfId="12" xr:uid="{00000000-0005-0000-0000-000003000000}"/>
    <cellStyle name="Summary Link" xfId="17" xr:uid="{00000000-0005-0000-0000-000011000000}"/>
    <cellStyle name="Summary Subtitle" xfId="15" xr:uid="{00000000-0005-0000-0000-00000F000000}"/>
    <cellStyle name="Summary Value" xfId="16" xr:uid="{00000000-0005-0000-0000-000010000000}"/>
    <cellStyle name="Title" xfId="2" xr:uid="{00000000-0005-0000-0000-000002000000}"/>
    <cellStyle name="Wordwrap"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A224-431D-97EE-214365C9A964}"/>
              </c:ext>
            </c:extLst>
          </c:dPt>
          <c:dPt>
            <c:idx val="1"/>
            <c:bubble3D val="0"/>
            <c:spPr>
              <a:solidFill>
                <a:srgbClr val="008000"/>
              </a:solidFill>
              <a:ln w="3175">
                <a:solidFill>
                  <a:srgbClr val="FFFFFF"/>
                </a:solidFill>
              </a:ln>
            </c:spPr>
            <c:extLst>
              <c:ext xmlns:c16="http://schemas.microsoft.com/office/drawing/2014/chart" uri="{C3380CC4-5D6E-409C-BE32-E72D297353CC}">
                <c16:uniqueId val="{00000003-A224-431D-97EE-214365C9A964}"/>
              </c:ext>
            </c:extLst>
          </c:dPt>
          <c:dPt>
            <c:idx val="2"/>
            <c:bubble3D val="0"/>
            <c:spPr>
              <a:solidFill>
                <a:srgbClr val="008000"/>
              </a:solidFill>
              <a:ln w="3175">
                <a:solidFill>
                  <a:srgbClr val="FFFFFF"/>
                </a:solidFill>
              </a:ln>
            </c:spPr>
            <c:extLst>
              <c:ext xmlns:c16="http://schemas.microsoft.com/office/drawing/2014/chart" uri="{C3380CC4-5D6E-409C-BE32-E72D297353CC}">
                <c16:uniqueId val="{00000005-A224-431D-97EE-214365C9A964}"/>
              </c:ext>
            </c:extLst>
          </c:dPt>
          <c:dPt>
            <c:idx val="3"/>
            <c:bubble3D val="0"/>
            <c:spPr>
              <a:solidFill>
                <a:srgbClr val="FFA500"/>
              </a:solidFill>
              <a:ln w="3175">
                <a:solidFill>
                  <a:srgbClr val="FFFFFF"/>
                </a:solidFill>
              </a:ln>
            </c:spPr>
            <c:extLst>
              <c:ext xmlns:c16="http://schemas.microsoft.com/office/drawing/2014/chart" uri="{C3380CC4-5D6E-409C-BE32-E72D297353CC}">
                <c16:uniqueId val="{00000007-A224-431D-97EE-214365C9A964}"/>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A224-431D-97EE-214365C9A964}"/>
              </c:ext>
            </c:extLst>
          </c:dPt>
          <c:dPt>
            <c:idx val="5"/>
            <c:bubble3D val="0"/>
            <c:spPr>
              <a:solidFill>
                <a:srgbClr val="FF0000"/>
              </a:solidFill>
              <a:ln w="3175">
                <a:solidFill>
                  <a:srgbClr val="FFFFFF"/>
                </a:solidFill>
              </a:ln>
            </c:spPr>
            <c:extLst>
              <c:ext xmlns:c16="http://schemas.microsoft.com/office/drawing/2014/chart" uri="{C3380CC4-5D6E-409C-BE32-E72D297353CC}">
                <c16:uniqueId val="{0000000B-A224-431D-97EE-214365C9A964}"/>
              </c:ext>
            </c:extLst>
          </c:dPt>
          <c:dPt>
            <c:idx val="6"/>
            <c:bubble3D val="0"/>
            <c:spPr>
              <a:solidFill>
                <a:srgbClr val="FF0000"/>
              </a:solidFill>
              <a:ln w="3175">
                <a:solidFill>
                  <a:srgbClr val="FFFFFF"/>
                </a:solidFill>
              </a:ln>
            </c:spPr>
            <c:extLst>
              <c:ext xmlns:c16="http://schemas.microsoft.com/office/drawing/2014/chart" uri="{C3380CC4-5D6E-409C-BE32-E72D297353CC}">
                <c16:uniqueId val="{0000000D-A224-431D-97EE-214365C9A964}"/>
              </c:ext>
            </c:extLst>
          </c:dPt>
          <c:dPt>
            <c:idx val="7"/>
            <c:bubble3D val="0"/>
            <c:spPr>
              <a:solidFill>
                <a:srgbClr val="808080"/>
              </a:solidFill>
              <a:ln w="3175">
                <a:solidFill>
                  <a:srgbClr val="FFFFFF"/>
                </a:solidFill>
              </a:ln>
            </c:spPr>
            <c:extLst>
              <c:ext xmlns:c16="http://schemas.microsoft.com/office/drawing/2014/chart" uri="{C3380CC4-5D6E-409C-BE32-E72D297353CC}">
                <c16:uniqueId val="{0000000F-A224-431D-97EE-214365C9A964}"/>
              </c:ext>
            </c:extLst>
          </c:dPt>
          <c:cat>
            <c:strRef>
              <c:f>'Name &amp; Address'!$C$6:$C$13</c:f>
              <c:strCache>
                <c:ptCount val="8"/>
                <c:pt idx="0">
                  <c:v> Verified </c:v>
                </c:pt>
                <c:pt idx="1">
                  <c:v> Corrected to meet FULL PAF standard </c:v>
                </c:pt>
                <c:pt idx="2">
                  <c:v> Verified to Building </c:v>
                </c:pt>
                <c:pt idx="3">
                  <c:v> Verified to Street </c:v>
                </c:pt>
                <c:pt idx="4">
                  <c:v> Verified to Locality </c:v>
                </c:pt>
                <c:pt idx="5">
                  <c:v> Foreign addresses </c:v>
                </c:pt>
                <c:pt idx="6">
                  <c:v> Unmatched addresses </c:v>
                </c:pt>
                <c:pt idx="7">
                  <c:v> Blank addresses </c:v>
                </c:pt>
              </c:strCache>
            </c:strRef>
          </c:cat>
          <c:val>
            <c:numRef>
              <c:f>'Name &amp; Address'!$K$6:$K$13</c:f>
              <c:numCache>
                <c:formatCode>_-\ #,##0_-;\-\ #,##0_-;_-\ "-"??_-;_-@_-</c:formatCode>
                <c:ptCount val="8"/>
                <c:pt idx="0">
                  <c:v>61844</c:v>
                </c:pt>
                <c:pt idx="1">
                  <c:v>9284</c:v>
                </c:pt>
                <c:pt idx="2">
                  <c:v>1488</c:v>
                </c:pt>
                <c:pt idx="3">
                  <c:v>2457</c:v>
                </c:pt>
                <c:pt idx="4">
                  <c:v>642</c:v>
                </c:pt>
                <c:pt idx="5">
                  <c:v>381</c:v>
                </c:pt>
                <c:pt idx="6">
                  <c:v>208</c:v>
                </c:pt>
                <c:pt idx="7">
                  <c:v>16</c:v>
                </c:pt>
              </c:numCache>
            </c:numRef>
          </c:val>
          <c:extLst>
            <c:ext xmlns:c16="http://schemas.microsoft.com/office/drawing/2014/chart" uri="{C3380CC4-5D6E-409C-BE32-E72D297353CC}">
              <c16:uniqueId val="{00000010-A224-431D-97EE-214365C9A964}"/>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7883-4B33-9367-6A552A8C3C31}"/>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7883-4B33-9367-6A552A8C3C31}"/>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7883-4B33-9367-6A552A8C3C31}"/>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7883-4B33-9367-6A552A8C3C31}"/>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7883-4B33-9367-6A552A8C3C31}"/>
              </c:ext>
            </c:extLst>
          </c:dPt>
          <c:dPt>
            <c:idx val="5"/>
            <c:bubble3D val="0"/>
            <c:spPr>
              <a:solidFill>
                <a:srgbClr val="FF0000"/>
              </a:solidFill>
              <a:ln w="3175">
                <a:solidFill>
                  <a:srgbClr val="FFFFFF"/>
                </a:solidFill>
              </a:ln>
            </c:spPr>
            <c:extLst>
              <c:ext xmlns:c16="http://schemas.microsoft.com/office/drawing/2014/chart" uri="{C3380CC4-5D6E-409C-BE32-E72D297353CC}">
                <c16:uniqueId val="{0000000B-7883-4B33-9367-6A552A8C3C31}"/>
              </c:ext>
            </c:extLst>
          </c:dPt>
          <c:dPt>
            <c:idx val="6"/>
            <c:bubble3D val="0"/>
            <c:spPr>
              <a:solidFill>
                <a:srgbClr val="FF0000"/>
              </a:solidFill>
              <a:ln w="3175">
                <a:solidFill>
                  <a:srgbClr val="FFFFFF"/>
                </a:solidFill>
              </a:ln>
            </c:spPr>
            <c:extLst>
              <c:ext xmlns:c16="http://schemas.microsoft.com/office/drawing/2014/chart" uri="{C3380CC4-5D6E-409C-BE32-E72D297353CC}">
                <c16:uniqueId val="{0000000D-7883-4B33-9367-6A552A8C3C31}"/>
              </c:ext>
            </c:extLst>
          </c:dPt>
          <c:dPt>
            <c:idx val="7"/>
            <c:bubble3D val="0"/>
            <c:spPr>
              <a:solidFill>
                <a:srgbClr val="FF0000"/>
              </a:solidFill>
              <a:ln w="3175">
                <a:solidFill>
                  <a:srgbClr val="FFFFFF"/>
                </a:solidFill>
              </a:ln>
            </c:spPr>
            <c:extLst>
              <c:ext xmlns:c16="http://schemas.microsoft.com/office/drawing/2014/chart" uri="{C3380CC4-5D6E-409C-BE32-E72D297353CC}">
                <c16:uniqueId val="{0000000F-7883-4B33-9367-6A552A8C3C31}"/>
              </c:ext>
            </c:extLst>
          </c:dPt>
          <c:dPt>
            <c:idx val="8"/>
            <c:bubble3D val="0"/>
            <c:spPr>
              <a:solidFill>
                <a:srgbClr val="008000"/>
              </a:solidFill>
              <a:ln w="3175">
                <a:solidFill>
                  <a:srgbClr val="FFFFFF"/>
                </a:solidFill>
              </a:ln>
            </c:spPr>
            <c:extLst>
              <c:ext xmlns:c16="http://schemas.microsoft.com/office/drawing/2014/chart" uri="{C3380CC4-5D6E-409C-BE32-E72D297353CC}">
                <c16:uniqueId val="{00000011-7883-4B33-9367-6A552A8C3C31}"/>
              </c:ext>
            </c:extLst>
          </c:dPt>
          <c:cat>
            <c:multiLvlStrRef>
              <c:f>Suppressions!$C$13:$J$21</c:f>
              <c:multiLvlStrCache>
                <c:ptCount val="9"/>
                <c:lvl>
                  <c:pt idx="0">
                    <c:v>  324 </c:v>
                  </c:pt>
                  <c:pt idx="1">
                    <c:v>  267 </c:v>
                  </c:pt>
                  <c:pt idx="2">
                    <c:v>  504 </c:v>
                  </c:pt>
                  <c:pt idx="3">
                    <c:v>  87 </c:v>
                  </c:pt>
                  <c:pt idx="4">
                    <c:v>  7,911 </c:v>
                  </c:pt>
                  <c:pt idx="5">
                    <c:v>  10,129 </c:v>
                  </c:pt>
                  <c:pt idx="6">
                    <c:v>  911 </c:v>
                  </c:pt>
                  <c:pt idx="7">
                    <c:v>  528 </c:v>
                  </c:pt>
                  <c:pt idx="8">
                    <c:v>  41,019 </c:v>
                  </c:pt>
                </c:lvl>
                <c:lvl/>
                <c:lvl/>
                <c:lvl/>
                <c:lvl/>
                <c:lvl/>
                <c:lvl/>
                <c:lvl>
                  <c:pt idx="0">
                    <c:v> NCOA Suppress </c:v>
                  </c:pt>
                  <c:pt idx="1">
                    <c:v> Purity </c:v>
                  </c:pt>
                  <c:pt idx="2">
                    <c:v> GAS </c:v>
                  </c:pt>
                  <c:pt idx="3">
                    <c:v> Information Works </c:v>
                  </c:pt>
                  <c:pt idx="4">
                    <c:v> The Ark </c:v>
                  </c:pt>
                  <c:pt idx="5">
                    <c:v> Data8 Goneaway </c:v>
                  </c:pt>
                  <c:pt idx="6">
                    <c:v> DBS Purifi </c:v>
                  </c:pt>
                  <c:pt idx="7">
                    <c:v> Absolute Movers </c:v>
                  </c:pt>
                  <c:pt idx="8">
                    <c:v> Records not matched as Goneaway </c:v>
                  </c:pt>
                </c:lvl>
              </c:multiLvlStrCache>
            </c:multiLvlStrRef>
          </c:cat>
          <c:val>
            <c:numRef>
              <c:f>Suppressions!$K$13:$K$21</c:f>
              <c:numCache>
                <c:formatCode>_-\ #,##0_-;\-\ #,##0_-;_-\ "-"??_-;_-@_-</c:formatCode>
                <c:ptCount val="9"/>
                <c:pt idx="0">
                  <c:v>611</c:v>
                </c:pt>
                <c:pt idx="1">
                  <c:v>549</c:v>
                </c:pt>
                <c:pt idx="2">
                  <c:v>673</c:v>
                </c:pt>
                <c:pt idx="3">
                  <c:v>144</c:v>
                </c:pt>
                <c:pt idx="4">
                  <c:v>11116</c:v>
                </c:pt>
                <c:pt idx="5">
                  <c:v>13999</c:v>
                </c:pt>
                <c:pt idx="6">
                  <c:v>1257</c:v>
                </c:pt>
                <c:pt idx="7">
                  <c:v>721</c:v>
                </c:pt>
                <c:pt idx="8">
                  <c:v>32610</c:v>
                </c:pt>
              </c:numCache>
            </c:numRef>
          </c:val>
          <c:extLst>
            <c:ext xmlns:c16="http://schemas.microsoft.com/office/drawing/2014/chart" uri="{C3380CC4-5D6E-409C-BE32-E72D297353CC}">
              <c16:uniqueId val="{00000012-7883-4B33-9367-6A552A8C3C3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3296471827277512"/>
          <c:y val="0.12236389806112943"/>
          <c:w val="0.33965244865718797"/>
          <c:h val="0.82565312766989174"/>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B313-4D06-ABF6-2B64954FBD7D}"/>
              </c:ext>
            </c:extLst>
          </c:dPt>
          <c:dPt>
            <c:idx val="1"/>
            <c:bubble3D val="0"/>
            <c:spPr>
              <a:solidFill>
                <a:srgbClr val="008000"/>
              </a:solidFill>
              <a:ln w="3175">
                <a:solidFill>
                  <a:srgbClr val="FFFFFF"/>
                </a:solidFill>
              </a:ln>
            </c:spPr>
            <c:extLst>
              <c:ext xmlns:c16="http://schemas.microsoft.com/office/drawing/2014/chart" uri="{C3380CC4-5D6E-409C-BE32-E72D297353CC}">
                <c16:uniqueId val="{00000003-B313-4D06-ABF6-2B64954FBD7D}"/>
              </c:ext>
            </c:extLst>
          </c:dPt>
          <c:dPt>
            <c:idx val="2"/>
            <c:bubble3D val="0"/>
            <c:spPr>
              <a:solidFill>
                <a:srgbClr val="C0C0C0"/>
              </a:solidFill>
              <a:ln w="3175">
                <a:solidFill>
                  <a:srgbClr val="FFFFFF"/>
                </a:solidFill>
              </a:ln>
            </c:spPr>
            <c:extLst>
              <c:ext xmlns:c16="http://schemas.microsoft.com/office/drawing/2014/chart" uri="{C3380CC4-5D6E-409C-BE32-E72D297353CC}">
                <c16:uniqueId val="{00000005-B313-4D06-ABF6-2B64954FBD7D}"/>
              </c:ext>
            </c:extLst>
          </c:dPt>
          <c:cat>
            <c:multiLvlStrRef>
              <c:f>Suppressions!$C$29:$J$31</c:f>
              <c:multiLvlStrCache>
                <c:ptCount val="3"/>
                <c:lvl/>
                <c:lvl/>
                <c:lvl/>
                <c:lvl/>
                <c:lvl/>
                <c:lvl/>
                <c:lvl/>
                <c:lvl>
                  <c:pt idx="0">
                    <c:v> NCOA Update New Mover addresses </c:v>
                  </c:pt>
                  <c:pt idx="1">
                    <c:v> GAS Reactive New Mover addresses </c:v>
                  </c:pt>
                  <c:pt idx="2">
                    <c:v> Records where a new mover address is not available </c:v>
                  </c:pt>
                </c:lvl>
              </c:multiLvlStrCache>
            </c:multiLvlStrRef>
          </c:cat>
          <c:val>
            <c:numRef>
              <c:f>Suppressions!$K$29:$K$31</c:f>
              <c:numCache>
                <c:formatCode>_-\ #,##0_-;\-\ #,##0_-;_-\ "-"??_-;_-@_-</c:formatCode>
                <c:ptCount val="3"/>
              </c:numCache>
            </c:numRef>
          </c:val>
          <c:extLst>
            <c:ext xmlns:c16="http://schemas.microsoft.com/office/drawing/2014/chart" uri="{C3380CC4-5D6E-409C-BE32-E72D297353CC}">
              <c16:uniqueId val="{00000006-B313-4D06-ABF6-2B64954FBD7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EEEE-4091-8D35-7747C3D15A95}"/>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EEEE-4091-8D35-7747C3D15A95}"/>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EEEE-4091-8D35-7747C3D15A95}"/>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EEEE-4091-8D35-7747C3D15A95}"/>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EEEE-4091-8D35-7747C3D15A95}"/>
              </c:ext>
            </c:extLst>
          </c:dPt>
          <c:dPt>
            <c:idx val="5"/>
            <c:bubble3D val="0"/>
            <c:spPr>
              <a:solidFill>
                <a:srgbClr val="008000"/>
              </a:solidFill>
              <a:ln w="3175">
                <a:solidFill>
                  <a:srgbClr val="FFFFFF"/>
                </a:solidFill>
              </a:ln>
            </c:spPr>
            <c:extLst>
              <c:ext xmlns:c16="http://schemas.microsoft.com/office/drawing/2014/chart" uri="{C3380CC4-5D6E-409C-BE32-E72D297353CC}">
                <c16:uniqueId val="{0000000B-EEEE-4091-8D35-7747C3D15A95}"/>
              </c:ext>
            </c:extLst>
          </c:dPt>
          <c:cat>
            <c:multiLvlStrRef>
              <c:f>Suppressions!$C$38:$J$43</c:f>
              <c:multiLvlStrCache>
                <c:ptCount val="6"/>
                <c:lvl>
                  <c:pt idx="0">
                    <c:v>  -   </c:v>
                  </c:pt>
                  <c:pt idx="1">
                    <c:v>  9,539 </c:v>
                  </c:pt>
                  <c:pt idx="2">
                    <c:v>  1,861 </c:v>
                  </c:pt>
                  <c:pt idx="3">
                    <c:v>  960 </c:v>
                  </c:pt>
                  <c:pt idx="4">
                    <c:v>  59 </c:v>
                  </c:pt>
                  <c:pt idx="5">
                    <c:v>  63,861 </c:v>
                  </c:pt>
                </c:lvl>
                <c:lvl/>
                <c:lvl/>
                <c:lvl/>
                <c:lvl/>
                <c:lvl/>
                <c:lvl/>
                <c:lvl>
                  <c:pt idx="0">
                    <c:v> MPS Deceased </c:v>
                  </c:pt>
                  <c:pt idx="1">
                    <c:v> Mortascreen </c:v>
                  </c:pt>
                  <c:pt idx="2">
                    <c:v> The Bereavement Register (TBR) </c:v>
                  </c:pt>
                  <c:pt idx="3">
                    <c:v> National Deceased Register (NDR) </c:v>
                  </c:pt>
                  <c:pt idx="4">
                    <c:v> Experian Mortality Suppression </c:v>
                  </c:pt>
                  <c:pt idx="5">
                    <c:v> Records not matched as deceased </c:v>
                  </c:pt>
                </c:lvl>
              </c:multiLvlStrCache>
            </c:multiLvlStrRef>
          </c:cat>
          <c:val>
            <c:numRef>
              <c:f>Suppressions!$K$38:$K$43</c:f>
              <c:numCache>
                <c:formatCode>_-\ #,##0_-;\-\ #,##0_-;_-\ "-"??_-;_-@_-</c:formatCode>
                <c:ptCount val="6"/>
                <c:pt idx="0">
                  <c:v>144</c:v>
                </c:pt>
                <c:pt idx="1">
                  <c:v>10903</c:v>
                </c:pt>
                <c:pt idx="2">
                  <c:v>2332</c:v>
                </c:pt>
                <c:pt idx="3">
                  <c:v>1148</c:v>
                </c:pt>
                <c:pt idx="4">
                  <c:v>73</c:v>
                </c:pt>
                <c:pt idx="5">
                  <c:v>61680</c:v>
                </c:pt>
              </c:numCache>
            </c:numRef>
          </c:val>
          <c:extLst>
            <c:ext xmlns:c16="http://schemas.microsoft.com/office/drawing/2014/chart" uri="{C3380CC4-5D6E-409C-BE32-E72D297353CC}">
              <c16:uniqueId val="{0000000C-EEEE-4091-8D35-7747C3D15A95}"/>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64F1-45C3-8791-A8AD1A08097B}"/>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64F1-45C3-8791-A8AD1A08097B}"/>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64F1-45C3-8791-A8AD1A08097B}"/>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64F1-45C3-8791-A8AD1A08097B}"/>
              </c:ext>
            </c:extLst>
          </c:dPt>
          <c:dPt>
            <c:idx val="4"/>
            <c:bubble3D val="0"/>
            <c:spPr>
              <a:solidFill>
                <a:srgbClr val="FF0000"/>
              </a:solidFill>
              <a:ln w="3175">
                <a:solidFill>
                  <a:srgbClr val="FFFFFF"/>
                </a:solidFill>
              </a:ln>
            </c:spPr>
            <c:extLst>
              <c:ext xmlns:c16="http://schemas.microsoft.com/office/drawing/2014/chart" uri="{C3380CC4-5D6E-409C-BE32-E72D297353CC}">
                <c16:uniqueId val="{00000009-64F1-45C3-8791-A8AD1A08097B}"/>
              </c:ext>
            </c:extLst>
          </c:dPt>
          <c:dPt>
            <c:idx val="5"/>
            <c:bubble3D val="0"/>
            <c:spPr>
              <a:solidFill>
                <a:srgbClr val="008000"/>
              </a:solidFill>
              <a:ln w="3175">
                <a:solidFill>
                  <a:srgbClr val="FFFFFF"/>
                </a:solidFill>
              </a:ln>
            </c:spPr>
            <c:extLst>
              <c:ext xmlns:c16="http://schemas.microsoft.com/office/drawing/2014/chart" uri="{C3380CC4-5D6E-409C-BE32-E72D297353CC}">
                <c16:uniqueId val="{0000000B-64F1-45C3-8791-A8AD1A08097B}"/>
              </c:ext>
            </c:extLst>
          </c:dPt>
          <c:cat>
            <c:strRef>
              <c:f>Suppressions!$C$50:$C$55</c:f>
              <c:strCache>
                <c:ptCount val="6"/>
                <c:pt idx="0">
                  <c:v> Forename level duplicates </c:v>
                </c:pt>
                <c:pt idx="1">
                  <c:v> Initial level duplicates </c:v>
                </c:pt>
                <c:pt idx="2">
                  <c:v> Personal level duplicates </c:v>
                </c:pt>
                <c:pt idx="3">
                  <c:v> Surname level duplicates </c:v>
                </c:pt>
                <c:pt idx="4">
                  <c:v> Premise level duplicates </c:v>
                </c:pt>
                <c:pt idx="5">
                  <c:v> Unique records </c:v>
                </c:pt>
              </c:strCache>
            </c:strRef>
          </c:cat>
          <c:val>
            <c:numRef>
              <c:f>Suppressions!$M$50:$M$55</c:f>
              <c:numCache>
                <c:formatCode>General</c:formatCode>
                <c:ptCount val="6"/>
                <c:pt idx="0">
                  <c:v>21</c:v>
                </c:pt>
                <c:pt idx="1">
                  <c:v>6</c:v>
                </c:pt>
                <c:pt idx="2">
                  <c:v>13</c:v>
                </c:pt>
                <c:pt idx="3">
                  <c:v>66</c:v>
                </c:pt>
                <c:pt idx="4">
                  <c:v>-106</c:v>
                </c:pt>
                <c:pt idx="5">
                  <c:v>76320</c:v>
                </c:pt>
              </c:numCache>
            </c:numRef>
          </c:val>
          <c:extLst>
            <c:ext xmlns:c16="http://schemas.microsoft.com/office/drawing/2014/chart" uri="{C3380CC4-5D6E-409C-BE32-E72D297353CC}">
              <c16:uniqueId val="{0000000C-64F1-45C3-8791-A8AD1A08097B}"/>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FC16-4138-B177-FD4B4D7CFDDE}"/>
              </c:ext>
            </c:extLst>
          </c:dPt>
          <c:dPt>
            <c:idx val="1"/>
            <c:bubble3D val="0"/>
            <c:spPr>
              <a:solidFill>
                <a:srgbClr val="808080"/>
              </a:solidFill>
              <a:ln w="3175">
                <a:solidFill>
                  <a:srgbClr val="FFFFFF"/>
                </a:solidFill>
              </a:ln>
            </c:spPr>
            <c:extLst>
              <c:ext xmlns:c16="http://schemas.microsoft.com/office/drawing/2014/chart" uri="{C3380CC4-5D6E-409C-BE32-E72D297353CC}">
                <c16:uniqueId val="{00000003-FC16-4138-B177-FD4B4D7CFDDE}"/>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FC16-4138-B177-FD4B4D7CFDDE}"/>
              </c:ext>
            </c:extLst>
          </c:dPt>
          <c:cat>
            <c:strRef>
              <c:f>Validation!$C$6:$C$8</c:f>
              <c:strCache>
                <c:ptCount val="3"/>
                <c:pt idx="0">
                  <c:v> Valid email addresses </c:v>
                </c:pt>
                <c:pt idx="1">
                  <c:v> Blank email addresses </c:v>
                </c:pt>
                <c:pt idx="2">
                  <c:v> Invalid email addresses </c:v>
                </c:pt>
              </c:strCache>
            </c:strRef>
          </c:cat>
          <c:val>
            <c:numRef>
              <c:f>Validation!$K$6:$K$8</c:f>
              <c:numCache>
                <c:formatCode>_-\ #,##0_-;\-\ #,##0_-;_-\ "-"??_-;_-@_-</c:formatCode>
                <c:ptCount val="3"/>
                <c:pt idx="0">
                  <c:v>8446</c:v>
                </c:pt>
                <c:pt idx="1">
                  <c:v>66675</c:v>
                </c:pt>
                <c:pt idx="2">
                  <c:v>1182</c:v>
                </c:pt>
              </c:numCache>
            </c:numRef>
          </c:val>
          <c:extLst>
            <c:ext xmlns:c16="http://schemas.microsoft.com/office/drawing/2014/chart" uri="{C3380CC4-5D6E-409C-BE32-E72D297353CC}">
              <c16:uniqueId val="{00000006-FC16-4138-B177-FD4B4D7CFDDE}"/>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1F61-49DB-A479-EE928DA44E4B}"/>
              </c:ext>
            </c:extLst>
          </c:dPt>
          <c:dPt>
            <c:idx val="1"/>
            <c:bubble3D val="0"/>
            <c:spPr>
              <a:solidFill>
                <a:srgbClr val="808080"/>
              </a:solidFill>
              <a:ln w="3175">
                <a:solidFill>
                  <a:srgbClr val="FFFFFF"/>
                </a:solidFill>
              </a:ln>
            </c:spPr>
            <c:extLst>
              <c:ext xmlns:c16="http://schemas.microsoft.com/office/drawing/2014/chart" uri="{C3380CC4-5D6E-409C-BE32-E72D297353CC}">
                <c16:uniqueId val="{00000003-1F61-49DB-A479-EE928DA44E4B}"/>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1F61-49DB-A479-EE928DA44E4B}"/>
              </c:ext>
            </c:extLst>
          </c:dPt>
          <c:cat>
            <c:strRef>
              <c:f>Validation!$C$13:$C$15</c:f>
              <c:strCache>
                <c:ptCount val="3"/>
                <c:pt idx="0">
                  <c:v> Valid telephone numbers </c:v>
                </c:pt>
                <c:pt idx="1">
                  <c:v> Blank telephone numbers </c:v>
                </c:pt>
                <c:pt idx="2">
                  <c:v> Invalid telephone numbers </c:v>
                </c:pt>
              </c:strCache>
            </c:strRef>
          </c:cat>
          <c:val>
            <c:numRef>
              <c:f>Validation!$K$13:$K$15</c:f>
              <c:numCache>
                <c:formatCode>_-\ #,##0_-;\-\ #,##0_-;_-\ "-"??_-;_-@_-</c:formatCode>
                <c:ptCount val="3"/>
                <c:pt idx="0">
                  <c:v>8296</c:v>
                </c:pt>
                <c:pt idx="1">
                  <c:v>67379</c:v>
                </c:pt>
                <c:pt idx="2">
                  <c:v>635</c:v>
                </c:pt>
              </c:numCache>
            </c:numRef>
          </c:val>
          <c:extLst>
            <c:ext xmlns:c16="http://schemas.microsoft.com/office/drawing/2014/chart" uri="{C3380CC4-5D6E-409C-BE32-E72D297353CC}">
              <c16:uniqueId val="{00000006-1F61-49DB-A479-EE928DA44E4B}"/>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9BE9-460D-A1B7-911FC50BCD68}"/>
              </c:ext>
            </c:extLst>
          </c:dPt>
          <c:dPt>
            <c:idx val="1"/>
            <c:bubble3D val="0"/>
            <c:spPr>
              <a:solidFill>
                <a:srgbClr val="008000"/>
              </a:solidFill>
              <a:ln w="3175">
                <a:solidFill>
                  <a:srgbClr val="FFFFFF"/>
                </a:solidFill>
              </a:ln>
            </c:spPr>
            <c:extLst>
              <c:ext xmlns:c16="http://schemas.microsoft.com/office/drawing/2014/chart" uri="{C3380CC4-5D6E-409C-BE32-E72D297353CC}">
                <c16:uniqueId val="{00000003-9BE9-460D-A1B7-911FC50BCD68}"/>
              </c:ext>
            </c:extLst>
          </c:dPt>
          <c:dPt>
            <c:idx val="2"/>
            <c:bubble3D val="0"/>
            <c:spPr>
              <a:solidFill>
                <a:srgbClr val="FFA500"/>
              </a:solidFill>
              <a:ln w="3175">
                <a:solidFill>
                  <a:srgbClr val="FFFFFF"/>
                </a:solidFill>
              </a:ln>
            </c:spPr>
            <c:extLst>
              <c:ext xmlns:c16="http://schemas.microsoft.com/office/drawing/2014/chart" uri="{C3380CC4-5D6E-409C-BE32-E72D297353CC}">
                <c16:uniqueId val="{00000005-9BE9-460D-A1B7-911FC50BCD68}"/>
              </c:ext>
            </c:extLst>
          </c:dPt>
          <c:dPt>
            <c:idx val="3"/>
            <c:bubble3D val="0"/>
            <c:spPr>
              <a:solidFill>
                <a:srgbClr val="FF0000"/>
              </a:solidFill>
              <a:ln w="3175">
                <a:solidFill>
                  <a:srgbClr val="FFFFFF"/>
                </a:solidFill>
              </a:ln>
            </c:spPr>
            <c:extLst>
              <c:ext xmlns:c16="http://schemas.microsoft.com/office/drawing/2014/chart" uri="{C3380CC4-5D6E-409C-BE32-E72D297353CC}">
                <c16:uniqueId val="{00000007-9BE9-460D-A1B7-911FC50BCD68}"/>
              </c:ext>
            </c:extLst>
          </c:dPt>
          <c:cat>
            <c:strRef>
              <c:f>'Name &amp; Address'!$C$18:$C$21</c:f>
              <c:strCache>
                <c:ptCount val="4"/>
                <c:pt idx="0">
                  <c:v> Forename and Surname is populated </c:v>
                </c:pt>
                <c:pt idx="1">
                  <c:v> Initial and Surname is populated </c:v>
                </c:pt>
                <c:pt idx="2">
                  <c:v> Only Surname is populated </c:v>
                </c:pt>
                <c:pt idx="3">
                  <c:v> Name is not populated </c:v>
                </c:pt>
              </c:strCache>
            </c:strRef>
          </c:cat>
          <c:val>
            <c:numRef>
              <c:f>'Name &amp; Address'!$K$18:$K$21</c:f>
              <c:numCache>
                <c:formatCode>_-\ #,##0_-;\-\ #,##0_-;_-\ "-"??_-;_-@_-</c:formatCode>
                <c:ptCount val="4"/>
                <c:pt idx="0">
                  <c:v>57629</c:v>
                </c:pt>
                <c:pt idx="1">
                  <c:v>11519</c:v>
                </c:pt>
                <c:pt idx="2">
                  <c:v>7171</c:v>
                </c:pt>
                <c:pt idx="3">
                  <c:v>1</c:v>
                </c:pt>
              </c:numCache>
            </c:numRef>
          </c:val>
          <c:extLst>
            <c:ext xmlns:c16="http://schemas.microsoft.com/office/drawing/2014/chart" uri="{C3380CC4-5D6E-409C-BE32-E72D297353CC}">
              <c16:uniqueId val="{00000008-9BE9-460D-A1B7-911FC50BCD68}"/>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00FF"/>
              </a:solidFill>
              <a:ln w="3175">
                <a:solidFill>
                  <a:srgbClr val="FFFFFF"/>
                </a:solidFill>
              </a:ln>
            </c:spPr>
            <c:extLst>
              <c:ext xmlns:c16="http://schemas.microsoft.com/office/drawing/2014/chart" uri="{C3380CC4-5D6E-409C-BE32-E72D297353CC}">
                <c16:uniqueId val="{00000001-98FF-464D-9059-1DBEBD933C7C}"/>
              </c:ext>
            </c:extLst>
          </c:dPt>
          <c:dPt>
            <c:idx val="1"/>
            <c:bubble3D val="0"/>
            <c:spPr>
              <a:solidFill>
                <a:srgbClr val="FFC0CB"/>
              </a:solidFill>
              <a:ln w="3175">
                <a:solidFill>
                  <a:srgbClr val="FFFFFF"/>
                </a:solidFill>
              </a:ln>
            </c:spPr>
            <c:extLst>
              <c:ext xmlns:c16="http://schemas.microsoft.com/office/drawing/2014/chart" uri="{C3380CC4-5D6E-409C-BE32-E72D297353CC}">
                <c16:uniqueId val="{00000003-98FF-464D-9059-1DBEBD933C7C}"/>
              </c:ext>
            </c:extLst>
          </c:dPt>
          <c:dPt>
            <c:idx val="2"/>
            <c:bubble3D val="0"/>
            <c:spPr>
              <a:solidFill>
                <a:srgbClr val="808080"/>
              </a:solidFill>
              <a:ln w="3175">
                <a:solidFill>
                  <a:srgbClr val="FFFFFF"/>
                </a:solidFill>
              </a:ln>
            </c:spPr>
            <c:extLst>
              <c:ext xmlns:c16="http://schemas.microsoft.com/office/drawing/2014/chart" uri="{C3380CC4-5D6E-409C-BE32-E72D297353CC}">
                <c16:uniqueId val="{00000005-98FF-464D-9059-1DBEBD933C7C}"/>
              </c:ext>
            </c:extLst>
          </c:dPt>
          <c:cat>
            <c:strRef>
              <c:f>'Name &amp; Address'!$C$25:$C$27</c:f>
              <c:strCache>
                <c:ptCount val="3"/>
                <c:pt idx="0">
                  <c:v> Records identified as Male </c:v>
                </c:pt>
                <c:pt idx="1">
                  <c:v> Records identified as Female </c:v>
                </c:pt>
                <c:pt idx="2">
                  <c:v> Gender cannot be determined </c:v>
                </c:pt>
              </c:strCache>
            </c:strRef>
          </c:cat>
          <c:val>
            <c:numRef>
              <c:f>'Name &amp; Address'!$K$25:$K$27</c:f>
              <c:numCache>
                <c:formatCode>_-\ #,##0_-;\-\ #,##0_-;_-\ "-"??_-;_-@_-</c:formatCode>
                <c:ptCount val="3"/>
                <c:pt idx="0">
                  <c:v>33756</c:v>
                </c:pt>
                <c:pt idx="1">
                  <c:v>38993</c:v>
                </c:pt>
                <c:pt idx="2">
                  <c:v>3571</c:v>
                </c:pt>
              </c:numCache>
            </c:numRef>
          </c:val>
          <c:extLst>
            <c:ext xmlns:c16="http://schemas.microsoft.com/office/drawing/2014/chart" uri="{C3380CC4-5D6E-409C-BE32-E72D297353CC}">
              <c16:uniqueId val="{00000006-98FF-464D-9059-1DBEBD933C7C}"/>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008000"/>
              </a:solidFill>
              <a:ln w="3175">
                <a:solidFill>
                  <a:srgbClr val="FFFFFF"/>
                </a:solidFill>
              </a:ln>
            </c:spPr>
            <c:extLst>
              <c:ext xmlns:c16="http://schemas.microsoft.com/office/drawing/2014/chart" uri="{C3380CC4-5D6E-409C-BE32-E72D297353CC}">
                <c16:uniqueId val="{00000001-55BA-44B7-9723-32A64FAD05ED}"/>
              </c:ext>
            </c:extLst>
          </c:dPt>
          <c:dPt>
            <c:idx val="1"/>
            <c:bubble3D val="0"/>
            <c:spPr>
              <a:solidFill>
                <a:srgbClr val="0000FF"/>
              </a:solidFill>
              <a:ln w="3175">
                <a:solidFill>
                  <a:srgbClr val="FFFFFF"/>
                </a:solidFill>
              </a:ln>
            </c:spPr>
            <c:extLst>
              <c:ext xmlns:c16="http://schemas.microsoft.com/office/drawing/2014/chart" uri="{C3380CC4-5D6E-409C-BE32-E72D297353CC}">
                <c16:uniqueId val="{00000003-55BA-44B7-9723-32A64FAD05ED}"/>
              </c:ext>
            </c:extLst>
          </c:dPt>
          <c:dPt>
            <c:idx val="2"/>
            <c:bubble3D val="0"/>
            <c:spPr>
              <a:solidFill>
                <a:srgbClr val="FF0000"/>
              </a:solidFill>
              <a:ln w="3175">
                <a:solidFill>
                  <a:srgbClr val="FFFFFF"/>
                </a:solidFill>
              </a:ln>
            </c:spPr>
            <c:extLst>
              <c:ext xmlns:c16="http://schemas.microsoft.com/office/drawing/2014/chart" uri="{C3380CC4-5D6E-409C-BE32-E72D297353CC}">
                <c16:uniqueId val="{00000005-55BA-44B7-9723-32A64FAD05ED}"/>
              </c:ext>
            </c:extLst>
          </c:dPt>
          <c:cat>
            <c:strRef>
              <c:f>'Name &amp; Address'!$C$32:$C$34</c:f>
              <c:strCache>
                <c:ptCount val="3"/>
                <c:pt idx="0">
                  <c:v> United Kingdom </c:v>
                </c:pt>
                <c:pt idx="1">
                  <c:v> Rest of the World </c:v>
                </c:pt>
                <c:pt idx="2">
                  <c:v> Unclassifiable </c:v>
                </c:pt>
              </c:strCache>
            </c:strRef>
          </c:cat>
          <c:val>
            <c:numRef>
              <c:f>'Name &amp; Address'!$K$32:$K$34</c:f>
              <c:numCache>
                <c:formatCode>_-\ #,##0_-;\-\ #,##0_-;_-\ "-"??_-;_-@_-</c:formatCode>
                <c:ptCount val="3"/>
                <c:pt idx="0">
                  <c:v>75939</c:v>
                </c:pt>
                <c:pt idx="1">
                  <c:v>0</c:v>
                </c:pt>
                <c:pt idx="2">
                  <c:v>0</c:v>
                </c:pt>
              </c:numCache>
            </c:numRef>
          </c:val>
          <c:extLst>
            <c:ext xmlns:c16="http://schemas.microsoft.com/office/drawing/2014/chart" uri="{C3380CC4-5D6E-409C-BE32-E72D297353CC}">
              <c16:uniqueId val="{00000006-55BA-44B7-9723-32A64FAD05ED}"/>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FF0000"/>
              </a:solidFill>
            </c:spPr>
            <c:extLst>
              <c:ext xmlns:c16="http://schemas.microsoft.com/office/drawing/2014/chart" uri="{C3380CC4-5D6E-409C-BE32-E72D297353CC}">
                <c16:uniqueId val="{00000001-1F9F-4441-BC5F-6FD7FB005E68}"/>
              </c:ext>
            </c:extLst>
          </c:dPt>
          <c:dPt>
            <c:idx val="1"/>
            <c:invertIfNegative val="1"/>
            <c:bubble3D val="0"/>
            <c:spPr>
              <a:solidFill>
                <a:srgbClr val="FF0000"/>
              </a:solidFill>
            </c:spPr>
            <c:extLst>
              <c:ext xmlns:c16="http://schemas.microsoft.com/office/drawing/2014/chart" uri="{C3380CC4-5D6E-409C-BE32-E72D297353CC}">
                <c16:uniqueId val="{00000003-1F9F-4441-BC5F-6FD7FB005E68}"/>
              </c:ext>
            </c:extLst>
          </c:dPt>
          <c:dPt>
            <c:idx val="2"/>
            <c:invertIfNegative val="1"/>
            <c:bubble3D val="0"/>
            <c:spPr>
              <a:solidFill>
                <a:srgbClr val="FF0000"/>
              </a:solidFill>
            </c:spPr>
            <c:extLst>
              <c:ext xmlns:c16="http://schemas.microsoft.com/office/drawing/2014/chart" uri="{C3380CC4-5D6E-409C-BE32-E72D297353CC}">
                <c16:uniqueId val="{00000005-1F9F-4441-BC5F-6FD7FB005E68}"/>
              </c:ext>
            </c:extLst>
          </c:dPt>
          <c:dPt>
            <c:idx val="3"/>
            <c:invertIfNegative val="1"/>
            <c:bubble3D val="0"/>
            <c:spPr>
              <a:solidFill>
                <a:srgbClr val="FF0000"/>
              </a:solidFill>
            </c:spPr>
            <c:extLst>
              <c:ext xmlns:c16="http://schemas.microsoft.com/office/drawing/2014/chart" uri="{C3380CC4-5D6E-409C-BE32-E72D297353CC}">
                <c16:uniqueId val="{00000007-1F9F-4441-BC5F-6FD7FB005E68}"/>
              </c:ext>
            </c:extLst>
          </c:dPt>
          <c:dPt>
            <c:idx val="4"/>
            <c:invertIfNegative val="1"/>
            <c:bubble3D val="0"/>
            <c:spPr>
              <a:solidFill>
                <a:srgbClr val="FF0000"/>
              </a:solidFill>
            </c:spPr>
            <c:extLst>
              <c:ext xmlns:c16="http://schemas.microsoft.com/office/drawing/2014/chart" uri="{C3380CC4-5D6E-409C-BE32-E72D297353CC}">
                <c16:uniqueId val="{00000009-1F9F-4441-BC5F-6FD7FB005E68}"/>
              </c:ext>
            </c:extLst>
          </c:dPt>
          <c:cat>
            <c:strRef>
              <c:f>'Name &amp; Address'!$C$39:$C$43</c:f>
              <c:strCache>
                <c:ptCount val="5"/>
                <c:pt idx="0">
                  <c:v> Name or Address contains Salacious information </c:v>
                </c:pt>
                <c:pt idx="1">
                  <c:v> Random Name or Address contains random keystrokes </c:v>
                </c:pt>
                <c:pt idx="2">
                  <c:v> Name is Incomplete </c:v>
                </c:pt>
                <c:pt idx="3">
                  <c:v> Address is likely to be undeliverable </c:v>
                </c:pt>
                <c:pt idx="4">
                  <c:v> Address is undeliverable </c:v>
                </c:pt>
              </c:strCache>
            </c:strRef>
          </c:cat>
          <c:val>
            <c:numRef>
              <c:f>'Name &amp; Address'!$K$39:$K$43</c:f>
              <c:numCache>
                <c:formatCode>_-\ #,##0_-;\-\ #,##0_-;_-\ "-"??_-;_-@_-</c:formatCode>
                <c:ptCount val="5"/>
                <c:pt idx="0">
                  <c:v>6</c:v>
                </c:pt>
                <c:pt idx="1">
                  <c:v>89</c:v>
                </c:pt>
                <c:pt idx="2">
                  <c:v>1</c:v>
                </c:pt>
                <c:pt idx="3">
                  <c:v>311</c:v>
                </c:pt>
                <c:pt idx="4">
                  <c:v>387</c:v>
                </c:pt>
              </c:numCache>
            </c:numRef>
          </c:val>
          <c:extLst>
            <c:ext xmlns:c16="http://schemas.microsoft.com/office/drawing/2014/chart" uri="{C3380CC4-5D6E-409C-BE32-E72D297353CC}">
              <c16:uniqueId val="{0000000A-1F9F-4441-BC5F-6FD7FB005E68}"/>
            </c:ext>
          </c:extLst>
        </c:ser>
        <c:dLbls>
          <c:showLegendKey val="0"/>
          <c:showVal val="0"/>
          <c:showCatName val="0"/>
          <c:showSerName val="0"/>
          <c:showPercent val="0"/>
          <c:showBubbleSize val="0"/>
        </c:dLbls>
        <c:gapWidth val="150"/>
        <c:axId val="164452622"/>
        <c:axId val="544929810"/>
      </c:barChart>
      <c:catAx>
        <c:axId val="164452622"/>
        <c:scaling>
          <c:orientation val="maxMin"/>
        </c:scaling>
        <c:delete val="0"/>
        <c:axPos val="l"/>
        <c:numFmt formatCode="General" sourceLinked="1"/>
        <c:majorTickMark val="none"/>
        <c:minorTickMark val="none"/>
        <c:tickLblPos val="nextTo"/>
        <c:crossAx val="544929810"/>
        <c:crosses val="autoZero"/>
        <c:auto val="1"/>
        <c:lblAlgn val="ctr"/>
        <c:lblOffset val="100"/>
        <c:noMultiLvlLbl val="0"/>
      </c:catAx>
      <c:valAx>
        <c:axId val="544929810"/>
        <c:scaling>
          <c:orientation val="minMax"/>
        </c:scaling>
        <c:delete val="1"/>
        <c:axPos val="t"/>
        <c:majorGridlines/>
        <c:numFmt formatCode="_-\ #,##0_-;\-\ #,##0_-;_-\ &quot;-&quot;??_-;_-@_-" sourceLinked="1"/>
        <c:majorTickMark val="cross"/>
        <c:minorTickMark val="cross"/>
        <c:tickLblPos val="nextTo"/>
        <c:crossAx val="16445262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A8C2-4B65-A9A9-636A2D028C42}"/>
              </c:ext>
            </c:extLst>
          </c:dPt>
          <c:dPt>
            <c:idx val="1"/>
            <c:invertIfNegative val="1"/>
            <c:bubble3D val="0"/>
            <c:spPr>
              <a:solidFill>
                <a:srgbClr val="008000"/>
              </a:solidFill>
            </c:spPr>
            <c:extLst>
              <c:ext xmlns:c16="http://schemas.microsoft.com/office/drawing/2014/chart" uri="{C3380CC4-5D6E-409C-BE32-E72D297353CC}">
                <c16:uniqueId val="{00000003-A8C2-4B65-A9A9-636A2D028C42}"/>
              </c:ext>
            </c:extLst>
          </c:dPt>
          <c:dPt>
            <c:idx val="2"/>
            <c:invertIfNegative val="1"/>
            <c:bubble3D val="0"/>
            <c:spPr>
              <a:solidFill>
                <a:srgbClr val="008000"/>
              </a:solidFill>
            </c:spPr>
            <c:extLst>
              <c:ext xmlns:c16="http://schemas.microsoft.com/office/drawing/2014/chart" uri="{C3380CC4-5D6E-409C-BE32-E72D297353CC}">
                <c16:uniqueId val="{00000005-A8C2-4B65-A9A9-636A2D028C42}"/>
              </c:ext>
            </c:extLst>
          </c:dPt>
          <c:dPt>
            <c:idx val="3"/>
            <c:invertIfNegative val="1"/>
            <c:bubble3D val="0"/>
            <c:spPr>
              <a:solidFill>
                <a:srgbClr val="008000"/>
              </a:solidFill>
            </c:spPr>
            <c:extLst>
              <c:ext xmlns:c16="http://schemas.microsoft.com/office/drawing/2014/chart" uri="{C3380CC4-5D6E-409C-BE32-E72D297353CC}">
                <c16:uniqueId val="{00000007-A8C2-4B65-A9A9-636A2D028C42}"/>
              </c:ext>
            </c:extLst>
          </c:dPt>
          <c:dPt>
            <c:idx val="4"/>
            <c:invertIfNegative val="1"/>
            <c:bubble3D val="0"/>
            <c:spPr>
              <a:solidFill>
                <a:srgbClr val="008000"/>
              </a:solidFill>
            </c:spPr>
            <c:extLst>
              <c:ext xmlns:c16="http://schemas.microsoft.com/office/drawing/2014/chart" uri="{C3380CC4-5D6E-409C-BE32-E72D297353CC}">
                <c16:uniqueId val="{00000009-A8C2-4B65-A9A9-636A2D028C42}"/>
              </c:ext>
            </c:extLst>
          </c:dPt>
          <c:dPt>
            <c:idx val="5"/>
            <c:invertIfNegative val="1"/>
            <c:bubble3D val="0"/>
            <c:spPr>
              <a:solidFill>
                <a:srgbClr val="FF0000"/>
              </a:solidFill>
            </c:spPr>
            <c:extLst>
              <c:ext xmlns:c16="http://schemas.microsoft.com/office/drawing/2014/chart" uri="{C3380CC4-5D6E-409C-BE32-E72D297353CC}">
                <c16:uniqueId val="{0000000B-A8C2-4B65-A9A9-636A2D028C42}"/>
              </c:ext>
            </c:extLst>
          </c:dPt>
          <c:dPt>
            <c:idx val="6"/>
            <c:invertIfNegative val="1"/>
            <c:bubble3D val="0"/>
            <c:spPr>
              <a:solidFill>
                <a:srgbClr val="FF0000"/>
              </a:solidFill>
            </c:spPr>
            <c:extLst>
              <c:ext xmlns:c16="http://schemas.microsoft.com/office/drawing/2014/chart" uri="{C3380CC4-5D6E-409C-BE32-E72D297353CC}">
                <c16:uniqueId val="{0000000D-A8C2-4B65-A9A9-636A2D028C42}"/>
              </c:ext>
            </c:extLst>
          </c:dPt>
          <c:cat>
            <c:strRef>
              <c:f>'Residency Verification'!$C$6:$C$12</c:f>
              <c:strCache>
                <c:ptCount val="7"/>
                <c:pt idx="0">
                  <c:v> Names matches the EER at forename level </c:v>
                </c:pt>
                <c:pt idx="1">
                  <c:v> Name matches the EER at initial or forename Level </c:v>
                </c:pt>
                <c:pt idx="2">
                  <c:v> Name matches the EER at initial, forename or surname Level </c:v>
                </c:pt>
                <c:pt idx="3">
                  <c:v> Name matches the EER and an alternative name is available </c:v>
                </c:pt>
                <c:pt idx="4">
                  <c:v> Name matches the EER, no alternative name is available </c:v>
                </c:pt>
                <c:pt idx="5">
                  <c:v> Name does not match the EER but an alternative name is available </c:v>
                </c:pt>
                <c:pt idx="6">
                  <c:v> Name does not match the EER and no alternative name is available </c:v>
                </c:pt>
              </c:strCache>
            </c:strRef>
          </c:cat>
          <c:val>
            <c:numRef>
              <c:f>'Residency Verification'!$K$6:$K$12</c:f>
              <c:numCache>
                <c:formatCode>_-\ #,##0_-;\-\ #,##0_-;_-\ "-"??_-;_-@_-</c:formatCode>
                <c:ptCount val="7"/>
                <c:pt idx="0">
                  <c:v>12471</c:v>
                </c:pt>
                <c:pt idx="1">
                  <c:v>15870</c:v>
                </c:pt>
                <c:pt idx="2">
                  <c:v>23850</c:v>
                </c:pt>
                <c:pt idx="3">
                  <c:v>0</c:v>
                </c:pt>
                <c:pt idx="4">
                  <c:v>15870</c:v>
                </c:pt>
                <c:pt idx="5">
                  <c:v>7980</c:v>
                </c:pt>
                <c:pt idx="6">
                  <c:v>52470</c:v>
                </c:pt>
              </c:numCache>
            </c:numRef>
          </c:val>
          <c:extLst>
            <c:ext xmlns:c16="http://schemas.microsoft.com/office/drawing/2014/chart" uri="{C3380CC4-5D6E-409C-BE32-E72D297353CC}">
              <c16:uniqueId val="{0000000E-A8C2-4B65-A9A9-636A2D028C42}"/>
            </c:ext>
          </c:extLst>
        </c:ser>
        <c:dLbls>
          <c:showLegendKey val="0"/>
          <c:showVal val="0"/>
          <c:showCatName val="0"/>
          <c:showSerName val="0"/>
          <c:showPercent val="0"/>
          <c:showBubbleSize val="0"/>
        </c:dLbls>
        <c:gapWidth val="150"/>
        <c:axId val="294584131"/>
        <c:axId val="954862547"/>
      </c:barChart>
      <c:catAx>
        <c:axId val="294584131"/>
        <c:scaling>
          <c:orientation val="maxMin"/>
        </c:scaling>
        <c:delete val="0"/>
        <c:axPos val="l"/>
        <c:numFmt formatCode="General" sourceLinked="1"/>
        <c:majorTickMark val="none"/>
        <c:minorTickMark val="none"/>
        <c:tickLblPos val="nextTo"/>
        <c:crossAx val="954862547"/>
        <c:crosses val="autoZero"/>
        <c:auto val="1"/>
        <c:lblAlgn val="ctr"/>
        <c:lblOffset val="100"/>
        <c:noMultiLvlLbl val="0"/>
      </c:catAx>
      <c:valAx>
        <c:axId val="954862547"/>
        <c:scaling>
          <c:orientation val="minMax"/>
        </c:scaling>
        <c:delete val="1"/>
        <c:axPos val="t"/>
        <c:majorGridlines/>
        <c:numFmt formatCode="_-\ #,##0_-;\-\ #,##0_-;_-\ &quot;-&quot;??_-;_-@_-" sourceLinked="1"/>
        <c:majorTickMark val="cross"/>
        <c:minorTickMark val="cross"/>
        <c:tickLblPos val="nextTo"/>
        <c:crossAx val="294584131"/>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CA78-4407-8071-59F604B12207}"/>
              </c:ext>
            </c:extLst>
          </c:dPt>
          <c:dPt>
            <c:idx val="1"/>
            <c:invertIfNegative val="1"/>
            <c:bubble3D val="0"/>
            <c:spPr>
              <a:solidFill>
                <a:srgbClr val="008000"/>
              </a:solidFill>
            </c:spPr>
            <c:extLst>
              <c:ext xmlns:c16="http://schemas.microsoft.com/office/drawing/2014/chart" uri="{C3380CC4-5D6E-409C-BE32-E72D297353CC}">
                <c16:uniqueId val="{00000003-CA78-4407-8071-59F604B12207}"/>
              </c:ext>
            </c:extLst>
          </c:dPt>
          <c:dPt>
            <c:idx val="2"/>
            <c:invertIfNegative val="1"/>
            <c:bubble3D val="0"/>
            <c:spPr>
              <a:solidFill>
                <a:srgbClr val="008000"/>
              </a:solidFill>
            </c:spPr>
            <c:extLst>
              <c:ext xmlns:c16="http://schemas.microsoft.com/office/drawing/2014/chart" uri="{C3380CC4-5D6E-409C-BE32-E72D297353CC}">
                <c16:uniqueId val="{00000005-CA78-4407-8071-59F604B12207}"/>
              </c:ext>
            </c:extLst>
          </c:dPt>
          <c:cat>
            <c:strRef>
              <c:f>'Telephone Numbers'!$C$10:$C$12</c:f>
              <c:strCache>
                <c:ptCount val="3"/>
                <c:pt idx="0">
                  <c:v> Records with a primary telephone number </c:v>
                </c:pt>
                <c:pt idx="1">
                  <c:v> Records with a secondary telephone number </c:v>
                </c:pt>
                <c:pt idx="2">
                  <c:v> Records with a third telephone number </c:v>
                </c:pt>
              </c:strCache>
            </c:strRef>
          </c:cat>
          <c:val>
            <c:numRef>
              <c:f>'Telephone Numbers'!$K$10:$K$12</c:f>
              <c:numCache>
                <c:formatCode>_-\ #,##0_-;\-\ #,##0_-;_-\ "-"??_-;_-@_-</c:formatCode>
                <c:ptCount val="3"/>
                <c:pt idx="0">
                  <c:v>0</c:v>
                </c:pt>
                <c:pt idx="1">
                  <c:v>0</c:v>
                </c:pt>
                <c:pt idx="2">
                  <c:v>0</c:v>
                </c:pt>
              </c:numCache>
            </c:numRef>
          </c:val>
          <c:extLst>
            <c:ext xmlns:c16="http://schemas.microsoft.com/office/drawing/2014/chart" uri="{C3380CC4-5D6E-409C-BE32-E72D297353CC}">
              <c16:uniqueId val="{00000006-CA78-4407-8071-59F604B12207}"/>
            </c:ext>
          </c:extLst>
        </c:ser>
        <c:dLbls>
          <c:showLegendKey val="0"/>
          <c:showVal val="0"/>
          <c:showCatName val="0"/>
          <c:showSerName val="0"/>
          <c:showPercent val="0"/>
          <c:showBubbleSize val="0"/>
        </c:dLbls>
        <c:gapWidth val="150"/>
        <c:axId val="442207814"/>
        <c:axId val="160379858"/>
      </c:barChart>
      <c:catAx>
        <c:axId val="442207814"/>
        <c:scaling>
          <c:orientation val="maxMin"/>
        </c:scaling>
        <c:delete val="0"/>
        <c:axPos val="l"/>
        <c:numFmt formatCode="General" sourceLinked="1"/>
        <c:majorTickMark val="none"/>
        <c:minorTickMark val="none"/>
        <c:tickLblPos val="nextTo"/>
        <c:crossAx val="160379858"/>
        <c:crosses val="autoZero"/>
        <c:auto val="1"/>
        <c:lblAlgn val="ctr"/>
        <c:lblOffset val="100"/>
        <c:noMultiLvlLbl val="0"/>
      </c:catAx>
      <c:valAx>
        <c:axId val="160379858"/>
        <c:scaling>
          <c:orientation val="minMax"/>
        </c:scaling>
        <c:delete val="1"/>
        <c:axPos val="t"/>
        <c:majorGridlines/>
        <c:numFmt formatCode="_-\ #,##0_-;\-\ #,##0_-;_-\ &quot;-&quot;??_-;_-@_-" sourceLinked="1"/>
        <c:majorTickMark val="cross"/>
        <c:minorTickMark val="cross"/>
        <c:tickLblPos val="nextTo"/>
        <c:crossAx val="44220781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barChart>
        <c:barDir val="bar"/>
        <c:grouping val="clustered"/>
        <c:varyColors val="1"/>
        <c:ser>
          <c:idx val="0"/>
          <c:order val="0"/>
          <c:invertIfNegative val="1"/>
          <c:dPt>
            <c:idx val="0"/>
            <c:invertIfNegative val="1"/>
            <c:bubble3D val="0"/>
            <c:spPr>
              <a:solidFill>
                <a:srgbClr val="008000"/>
              </a:solidFill>
            </c:spPr>
            <c:extLst>
              <c:ext xmlns:c16="http://schemas.microsoft.com/office/drawing/2014/chart" uri="{C3380CC4-5D6E-409C-BE32-E72D297353CC}">
                <c16:uniqueId val="{00000001-F919-4C02-829A-D53BEAC0F97B}"/>
              </c:ext>
            </c:extLst>
          </c:dPt>
          <c:dPt>
            <c:idx val="1"/>
            <c:invertIfNegative val="1"/>
            <c:bubble3D val="0"/>
            <c:spPr>
              <a:solidFill>
                <a:srgbClr val="FF0000"/>
              </a:solidFill>
            </c:spPr>
            <c:extLst>
              <c:ext xmlns:c16="http://schemas.microsoft.com/office/drawing/2014/chart" uri="{C3380CC4-5D6E-409C-BE32-E72D297353CC}">
                <c16:uniqueId val="{00000003-F919-4C02-829A-D53BEAC0F97B}"/>
              </c:ext>
            </c:extLst>
          </c:dPt>
          <c:dPt>
            <c:idx val="2"/>
            <c:invertIfNegative val="1"/>
            <c:bubble3D val="0"/>
            <c:spPr>
              <a:solidFill>
                <a:srgbClr val="008000"/>
              </a:solidFill>
            </c:spPr>
            <c:extLst>
              <c:ext xmlns:c16="http://schemas.microsoft.com/office/drawing/2014/chart" uri="{C3380CC4-5D6E-409C-BE32-E72D297353CC}">
                <c16:uniqueId val="{00000005-F919-4C02-829A-D53BEAC0F97B}"/>
              </c:ext>
            </c:extLst>
          </c:dPt>
          <c:dPt>
            <c:idx val="3"/>
            <c:invertIfNegative val="1"/>
            <c:bubble3D val="0"/>
            <c:spPr>
              <a:solidFill>
                <a:srgbClr val="FF0000"/>
              </a:solidFill>
            </c:spPr>
            <c:extLst>
              <c:ext xmlns:c16="http://schemas.microsoft.com/office/drawing/2014/chart" uri="{C3380CC4-5D6E-409C-BE32-E72D297353CC}">
                <c16:uniqueId val="{00000007-F919-4C02-829A-D53BEAC0F97B}"/>
              </c:ext>
            </c:extLst>
          </c:dPt>
          <c:cat>
            <c:strRef>
              <c:f>'Telephone Numbers'!$C$17:$C$20</c:f>
              <c:strCache>
                <c:ptCount val="4"/>
                <c:pt idx="0">
                  <c:v> Callable existing telephone numbers not on TPS </c:v>
                </c:pt>
                <c:pt idx="1">
                  <c:v> Non-callable existing telephone numbers on TPS </c:v>
                </c:pt>
                <c:pt idx="2">
                  <c:v> Callable new telephone numbers not on TPS (estimated) </c:v>
                </c:pt>
                <c:pt idx="3">
                  <c:v> Non-callable new telephone numbers on TPS (estimated) </c:v>
                </c:pt>
              </c:strCache>
            </c:strRef>
          </c:cat>
          <c:val>
            <c:numRef>
              <c:f>'Telephone Numbers'!$K$17:$K$20</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8-F919-4C02-829A-D53BEAC0F97B}"/>
            </c:ext>
          </c:extLst>
        </c:ser>
        <c:dLbls>
          <c:showLegendKey val="0"/>
          <c:showVal val="0"/>
          <c:showCatName val="0"/>
          <c:showSerName val="0"/>
          <c:showPercent val="0"/>
          <c:showBubbleSize val="0"/>
        </c:dLbls>
        <c:gapWidth val="150"/>
        <c:axId val="101820976"/>
        <c:axId val="180506726"/>
      </c:barChart>
      <c:catAx>
        <c:axId val="101820976"/>
        <c:scaling>
          <c:orientation val="maxMin"/>
        </c:scaling>
        <c:delete val="0"/>
        <c:axPos val="l"/>
        <c:numFmt formatCode="General" sourceLinked="1"/>
        <c:majorTickMark val="none"/>
        <c:minorTickMark val="none"/>
        <c:tickLblPos val="nextTo"/>
        <c:crossAx val="180506726"/>
        <c:crosses val="autoZero"/>
        <c:auto val="1"/>
        <c:lblAlgn val="ctr"/>
        <c:lblOffset val="100"/>
        <c:noMultiLvlLbl val="0"/>
      </c:catAx>
      <c:valAx>
        <c:axId val="180506726"/>
        <c:scaling>
          <c:orientation val="minMax"/>
        </c:scaling>
        <c:delete val="1"/>
        <c:axPos val="t"/>
        <c:majorGridlines/>
        <c:numFmt formatCode="_-\ #,##0_-;\-\ #,##0_-;_-\ &quot;-&quot;??_-;_-@_-" sourceLinked="1"/>
        <c:majorTickMark val="cross"/>
        <c:minorTickMark val="cross"/>
        <c:tickLblPos val="nextTo"/>
        <c:crossAx val="101820976"/>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pieChart>
        <c:varyColors val="1"/>
        <c:ser>
          <c:idx val="0"/>
          <c:order val="0"/>
          <c:dPt>
            <c:idx val="0"/>
            <c:bubble3D val="0"/>
            <c:spPr>
              <a:solidFill>
                <a:srgbClr val="FF0000"/>
              </a:solidFill>
              <a:ln w="3175">
                <a:solidFill>
                  <a:srgbClr val="FFFFFF"/>
                </a:solidFill>
              </a:ln>
            </c:spPr>
            <c:extLst>
              <c:ext xmlns:c16="http://schemas.microsoft.com/office/drawing/2014/chart" uri="{C3380CC4-5D6E-409C-BE32-E72D297353CC}">
                <c16:uniqueId val="{00000001-B922-4E88-8894-F5C82A0BB086}"/>
              </c:ext>
            </c:extLst>
          </c:dPt>
          <c:dPt>
            <c:idx val="1"/>
            <c:bubble3D val="0"/>
            <c:spPr>
              <a:solidFill>
                <a:srgbClr val="FF0000"/>
              </a:solidFill>
              <a:ln w="3175">
                <a:solidFill>
                  <a:srgbClr val="FFFFFF"/>
                </a:solidFill>
              </a:ln>
            </c:spPr>
            <c:extLst>
              <c:ext xmlns:c16="http://schemas.microsoft.com/office/drawing/2014/chart" uri="{C3380CC4-5D6E-409C-BE32-E72D297353CC}">
                <c16:uniqueId val="{00000003-B922-4E88-8894-F5C82A0BB086}"/>
              </c:ext>
            </c:extLst>
          </c:dPt>
          <c:dPt>
            <c:idx val="2"/>
            <c:bubble3D val="0"/>
            <c:spPr>
              <a:solidFill>
                <a:srgbClr val="008000"/>
              </a:solidFill>
              <a:ln w="3175">
                <a:solidFill>
                  <a:srgbClr val="FFFFFF"/>
                </a:solidFill>
              </a:ln>
            </c:spPr>
            <c:extLst>
              <c:ext xmlns:c16="http://schemas.microsoft.com/office/drawing/2014/chart" uri="{C3380CC4-5D6E-409C-BE32-E72D297353CC}">
                <c16:uniqueId val="{00000005-B922-4E88-8894-F5C82A0BB086}"/>
              </c:ext>
            </c:extLst>
          </c:dPt>
          <c:cat>
            <c:strRef>
              <c:f>Suppressions!$C$6:$C$8</c:f>
              <c:strCache>
                <c:ptCount val="3"/>
                <c:pt idx="0">
                  <c:v> Records on MPS </c:v>
                </c:pt>
                <c:pt idx="1">
                  <c:v> Records on Baby MPS </c:v>
                </c:pt>
                <c:pt idx="2">
                  <c:v> Records not on MPS </c:v>
                </c:pt>
              </c:strCache>
            </c:strRef>
          </c:cat>
          <c:val>
            <c:numRef>
              <c:f>Suppressions!$K$6:$K$8</c:f>
              <c:numCache>
                <c:formatCode>_-\ #,##0_-;\-\ #,##0_-;_-\ "-"??_-;_-@_-</c:formatCode>
                <c:ptCount val="3"/>
                <c:pt idx="0">
                  <c:v>7238</c:v>
                </c:pt>
                <c:pt idx="1">
                  <c:v>0</c:v>
                </c:pt>
                <c:pt idx="2">
                  <c:v>69082</c:v>
                </c:pt>
              </c:numCache>
            </c:numRef>
          </c:val>
          <c:extLst>
            <c:ext xmlns:c16="http://schemas.microsoft.com/office/drawing/2014/chart" uri="{C3380CC4-5D6E-409C-BE32-E72D297353CC}">
              <c16:uniqueId val="{00000006-B922-4E88-8894-F5C82A0BB086}"/>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2" name="Addresses 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12</xdr:col>
      <xdr:colOff>0</xdr:colOff>
      <xdr:row>16</xdr:row>
      <xdr:rowOff>0</xdr:rowOff>
    </xdr:to>
    <xdr:graphicFrame macro="">
      <xdr:nvGraphicFramePr>
        <xdr:cNvPr id="3" name="Existing Names 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12</xdr:col>
      <xdr:colOff>0</xdr:colOff>
      <xdr:row>23</xdr:row>
      <xdr:rowOff>0</xdr:rowOff>
    </xdr:to>
    <xdr:graphicFrame macro="">
      <xdr:nvGraphicFramePr>
        <xdr:cNvPr id="4" name="Gender 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29</xdr:row>
      <xdr:rowOff>0</xdr:rowOff>
    </xdr:from>
    <xdr:to>
      <xdr:col>12</xdr:col>
      <xdr:colOff>0</xdr:colOff>
      <xdr:row>30</xdr:row>
      <xdr:rowOff>0</xdr:rowOff>
    </xdr:to>
    <xdr:graphicFrame macro="">
      <xdr:nvGraphicFramePr>
        <xdr:cNvPr id="5" name="Country Detection Chart">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36</xdr:row>
      <xdr:rowOff>0</xdr:rowOff>
    </xdr:from>
    <xdr:to>
      <xdr:col>12</xdr:col>
      <xdr:colOff>0</xdr:colOff>
      <xdr:row>37</xdr:row>
      <xdr:rowOff>0</xdr:rowOff>
    </xdr:to>
    <xdr:graphicFrame macro="">
      <xdr:nvGraphicFramePr>
        <xdr:cNvPr id="6" name="Salacious / Undeliverable Chart">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6" name="Residency Verification Chart">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0</xdr:rowOff>
    </xdr:from>
    <xdr:to>
      <xdr:col>12</xdr:col>
      <xdr:colOff>0</xdr:colOff>
      <xdr:row>8</xdr:row>
      <xdr:rowOff>0</xdr:rowOff>
    </xdr:to>
    <xdr:graphicFrame macro="">
      <xdr:nvGraphicFramePr>
        <xdr:cNvPr id="7" name="Existing Telephone Numbers Chart">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xdr:row>
      <xdr:rowOff>0</xdr:rowOff>
    </xdr:from>
    <xdr:to>
      <xdr:col>12</xdr:col>
      <xdr:colOff>0</xdr:colOff>
      <xdr:row>15</xdr:row>
      <xdr:rowOff>0</xdr:rowOff>
    </xdr:to>
    <xdr:graphicFrame macro="">
      <xdr:nvGraphicFramePr>
        <xdr:cNvPr id="8" name="Telephone Preference Service Chart">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9" name="Mailing Preference Service (MPS) Chart">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9526</xdr:colOff>
      <xdr:row>10</xdr:row>
      <xdr:rowOff>28575</xdr:rowOff>
    </xdr:from>
    <xdr:to>
      <xdr:col>11</xdr:col>
      <xdr:colOff>590550</xdr:colOff>
      <xdr:row>10</xdr:row>
      <xdr:rowOff>3276600</xdr:rowOff>
    </xdr:to>
    <xdr:graphicFrame macro="">
      <xdr:nvGraphicFramePr>
        <xdr:cNvPr id="10" name="Goneaways Chart">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26</xdr:row>
      <xdr:rowOff>0</xdr:rowOff>
    </xdr:from>
    <xdr:to>
      <xdr:col>12</xdr:col>
      <xdr:colOff>0</xdr:colOff>
      <xdr:row>27</xdr:row>
      <xdr:rowOff>0</xdr:rowOff>
    </xdr:to>
    <xdr:graphicFrame macro="">
      <xdr:nvGraphicFramePr>
        <xdr:cNvPr id="11" name="Movers Chart">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35</xdr:row>
      <xdr:rowOff>0</xdr:rowOff>
    </xdr:from>
    <xdr:to>
      <xdr:col>12</xdr:col>
      <xdr:colOff>0</xdr:colOff>
      <xdr:row>36</xdr:row>
      <xdr:rowOff>0</xdr:rowOff>
    </xdr:to>
    <xdr:graphicFrame macro="">
      <xdr:nvGraphicFramePr>
        <xdr:cNvPr id="12" name="Deceased Chart">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47</xdr:row>
      <xdr:rowOff>0</xdr:rowOff>
    </xdr:from>
    <xdr:to>
      <xdr:col>12</xdr:col>
      <xdr:colOff>0</xdr:colOff>
      <xdr:row>48</xdr:row>
      <xdr:rowOff>0</xdr:rowOff>
    </xdr:to>
    <xdr:graphicFrame macro="">
      <xdr:nvGraphicFramePr>
        <xdr:cNvPr id="13" name="De-duplicate Chart">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0</xdr:colOff>
      <xdr:row>4</xdr:row>
      <xdr:rowOff>0</xdr:rowOff>
    </xdr:to>
    <xdr:graphicFrame macro="">
      <xdr:nvGraphicFramePr>
        <xdr:cNvPr id="14" name="Email Validation Chart">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10</xdr:row>
      <xdr:rowOff>0</xdr:rowOff>
    </xdr:from>
    <xdr:to>
      <xdr:col>12</xdr:col>
      <xdr:colOff>0</xdr:colOff>
      <xdr:row>11</xdr:row>
      <xdr:rowOff>0</xdr:rowOff>
    </xdr:to>
    <xdr:graphicFrame macro="">
      <xdr:nvGraphicFramePr>
        <xdr:cNvPr id="15" name="Advanced Telephone Validation Chart">
          <a:extLst>
            <a:ext uri="{FF2B5EF4-FFF2-40B4-BE49-F238E27FC236}">
              <a16:creationId xmlns:a16="http://schemas.microsoft.com/office/drawing/2014/main" id="{00000000-0008-0000-05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6"/>
  <sheetViews>
    <sheetView showGridLines="0" showRowColHeaders="0" topLeftCell="A22" workbookViewId="0"/>
  </sheetViews>
  <sheetFormatPr defaultColWidth="9" defaultRowHeight="15"/>
  <sheetData>
    <row r="1" spans="2:12" ht="18">
      <c r="B1" s="5" t="s">
        <v>0</v>
      </c>
      <c r="C1" s="5"/>
      <c r="D1" s="5"/>
      <c r="E1" s="5"/>
      <c r="F1" s="5"/>
      <c r="G1" s="5"/>
      <c r="H1" s="5"/>
      <c r="I1" s="5"/>
      <c r="J1" s="5"/>
      <c r="K1" s="5"/>
      <c r="L1" s="5"/>
    </row>
    <row r="3" spans="2:12" ht="15.75">
      <c r="B3" s="4"/>
      <c r="C3" s="3" t="s">
        <v>1</v>
      </c>
      <c r="D3" s="6" t="s">
        <v>2</v>
      </c>
      <c r="E3" s="6"/>
      <c r="F3" s="6"/>
      <c r="G3" s="6"/>
      <c r="H3" s="4"/>
      <c r="I3" s="6" t="s">
        <v>3</v>
      </c>
      <c r="J3" s="6"/>
      <c r="K3" s="6"/>
      <c r="L3" s="6"/>
    </row>
    <row r="4" spans="2:12" ht="15.75">
      <c r="B4" s="4"/>
      <c r="C4" s="3" t="s">
        <v>4</v>
      </c>
      <c r="D4" s="6" t="s">
        <v>5</v>
      </c>
      <c r="E4" s="6"/>
      <c r="F4" s="6"/>
      <c r="G4" s="6"/>
      <c r="H4" s="4"/>
      <c r="I4" s="6" t="s">
        <v>6</v>
      </c>
      <c r="J4" s="6"/>
      <c r="K4" s="6"/>
      <c r="L4" s="6"/>
    </row>
    <row r="5" spans="2:12" ht="15.75">
      <c r="B5" s="4"/>
      <c r="C5" s="4"/>
      <c r="D5" s="4"/>
      <c r="E5" s="4"/>
      <c r="F5" s="4"/>
      <c r="G5" s="4"/>
      <c r="H5" s="4"/>
      <c r="I5" s="6">
        <v>76320</v>
      </c>
      <c r="J5" s="6"/>
      <c r="K5" s="6"/>
      <c r="L5" s="6"/>
    </row>
    <row r="7" spans="2:12" ht="43.15" customHeight="1">
      <c r="B7" s="7" t="s">
        <v>7</v>
      </c>
      <c r="C7" s="11" t="s">
        <v>8</v>
      </c>
      <c r="D7" s="11"/>
      <c r="E7" s="11"/>
      <c r="F7" s="11"/>
      <c r="G7" s="11"/>
      <c r="H7" s="11"/>
      <c r="I7" s="11"/>
      <c r="J7" s="11"/>
      <c r="K7" s="12" t="s">
        <v>9</v>
      </c>
      <c r="L7" s="12" t="s">
        <v>10</v>
      </c>
    </row>
    <row r="8" spans="2:12" ht="15.75" customHeight="1">
      <c r="B8" s="7"/>
      <c r="C8" s="13" t="s">
        <v>11</v>
      </c>
      <c r="D8" s="13"/>
      <c r="E8" s="13"/>
      <c r="F8" s="13"/>
      <c r="G8" s="13"/>
      <c r="H8" s="13"/>
      <c r="I8" s="13"/>
      <c r="J8" s="13"/>
      <c r="K8" s="14">
        <v>61844</v>
      </c>
      <c r="L8" s="15">
        <v>0.81032494758909857</v>
      </c>
    </row>
    <row r="9" spans="2:12" ht="15.75" customHeight="1">
      <c r="B9" s="7"/>
      <c r="C9" s="13" t="s">
        <v>12</v>
      </c>
      <c r="D9" s="13"/>
      <c r="E9" s="13"/>
      <c r="F9" s="13"/>
      <c r="G9" s="13"/>
      <c r="H9" s="13"/>
      <c r="I9" s="13"/>
      <c r="J9" s="13"/>
      <c r="K9" s="14">
        <v>71128</v>
      </c>
      <c r="L9" s="15">
        <v>0.93197064989517819</v>
      </c>
    </row>
    <row r="10" spans="2:12" ht="15.75" customHeight="1">
      <c r="B10" s="7"/>
      <c r="C10" s="13" t="s">
        <v>13</v>
      </c>
      <c r="D10" s="13"/>
      <c r="E10" s="13"/>
      <c r="F10" s="13"/>
      <c r="G10" s="13"/>
      <c r="H10" s="13"/>
      <c r="I10" s="13"/>
      <c r="J10" s="13"/>
      <c r="K10" s="14">
        <v>72616</v>
      </c>
      <c r="L10" s="15">
        <v>0.95146750524109014</v>
      </c>
    </row>
    <row r="12" spans="2:12" ht="43.15" customHeight="1">
      <c r="B12" s="7" t="s">
        <v>14</v>
      </c>
      <c r="C12" s="11" t="s">
        <v>15</v>
      </c>
      <c r="D12" s="11"/>
      <c r="E12" s="11"/>
      <c r="F12" s="11"/>
      <c r="G12" s="11"/>
      <c r="H12" s="11"/>
      <c r="I12" s="11"/>
      <c r="J12" s="11"/>
      <c r="K12" s="12" t="s">
        <v>9</v>
      </c>
      <c r="L12" s="12" t="s">
        <v>10</v>
      </c>
    </row>
    <row r="13" spans="2:12" ht="15.75" customHeight="1">
      <c r="B13" s="7"/>
      <c r="C13" s="13" t="s">
        <v>16</v>
      </c>
      <c r="D13" s="13"/>
      <c r="E13" s="13"/>
      <c r="F13" s="13"/>
      <c r="G13" s="13"/>
      <c r="H13" s="13"/>
      <c r="I13" s="13"/>
      <c r="J13" s="13"/>
      <c r="K13" s="14" t="s">
        <v>17</v>
      </c>
      <c r="L13" s="15" t="s">
        <v>17</v>
      </c>
    </row>
    <row r="14" spans="2:12" ht="15.75" customHeight="1">
      <c r="B14" s="7"/>
      <c r="C14" s="13" t="s">
        <v>18</v>
      </c>
      <c r="D14" s="13"/>
      <c r="E14" s="13"/>
      <c r="F14" s="13"/>
      <c r="G14" s="13"/>
      <c r="H14" s="13"/>
      <c r="I14" s="13"/>
      <c r="J14" s="13"/>
      <c r="K14" s="14" t="s">
        <v>17</v>
      </c>
      <c r="L14" s="15" t="s">
        <v>17</v>
      </c>
    </row>
    <row r="15" spans="2:12" ht="15.75" customHeight="1">
      <c r="B15" s="7"/>
      <c r="C15" s="13" t="s">
        <v>19</v>
      </c>
      <c r="D15" s="13"/>
      <c r="E15" s="13"/>
      <c r="F15" s="13"/>
      <c r="G15" s="13"/>
      <c r="H15" s="13"/>
      <c r="I15" s="13"/>
      <c r="J15" s="13"/>
      <c r="K15" s="14" t="s">
        <v>17</v>
      </c>
      <c r="L15" s="15" t="s">
        <v>17</v>
      </c>
    </row>
    <row r="16" spans="2:12" ht="31.7" customHeight="1">
      <c r="C16" s="8" t="s">
        <v>20</v>
      </c>
      <c r="D16" s="8"/>
      <c r="E16" s="8"/>
      <c r="F16" s="8"/>
      <c r="G16" s="8"/>
      <c r="H16" s="8"/>
      <c r="I16" s="8"/>
      <c r="J16" s="8"/>
      <c r="K16" s="8"/>
      <c r="L16" s="8"/>
    </row>
    <row r="18" spans="2:12" ht="43.15" customHeight="1">
      <c r="B18" s="7" t="s">
        <v>21</v>
      </c>
      <c r="C18" s="11" t="s">
        <v>22</v>
      </c>
      <c r="D18" s="11"/>
      <c r="E18" s="11"/>
      <c r="F18" s="11"/>
      <c r="G18" s="11"/>
      <c r="H18" s="11"/>
      <c r="I18" s="11"/>
      <c r="J18" s="11"/>
      <c r="K18" s="12" t="s">
        <v>9</v>
      </c>
      <c r="L18" s="12" t="s">
        <v>10</v>
      </c>
    </row>
    <row r="19" spans="2:12" ht="15.75" customHeight="1">
      <c r="B19" s="7"/>
      <c r="C19" s="13" t="s">
        <v>23</v>
      </c>
      <c r="D19" s="13"/>
      <c r="E19" s="13"/>
      <c r="F19" s="13"/>
      <c r="G19" s="13"/>
      <c r="H19" s="13"/>
      <c r="I19" s="13"/>
      <c r="J19" s="13"/>
      <c r="K19" s="14">
        <v>15870</v>
      </c>
      <c r="L19" s="15">
        <v>0.20794025157232704</v>
      </c>
    </row>
    <row r="20" spans="2:12" ht="15.75" customHeight="1">
      <c r="B20" s="7"/>
      <c r="C20" s="13" t="s">
        <v>24</v>
      </c>
      <c r="D20" s="13"/>
      <c r="E20" s="13"/>
      <c r="F20" s="13"/>
      <c r="G20" s="13"/>
      <c r="H20" s="13"/>
      <c r="I20" s="13"/>
      <c r="J20" s="13"/>
      <c r="K20" s="14">
        <v>0</v>
      </c>
      <c r="L20" s="15">
        <v>0</v>
      </c>
    </row>
    <row r="21" spans="2:12" ht="15.75" customHeight="1">
      <c r="B21" s="7"/>
      <c r="C21" s="13" t="s">
        <v>25</v>
      </c>
      <c r="D21" s="13"/>
      <c r="E21" s="13"/>
      <c r="F21" s="13"/>
      <c r="G21" s="13"/>
      <c r="H21" s="13"/>
      <c r="I21" s="13"/>
      <c r="J21" s="13"/>
      <c r="K21" s="14">
        <v>7980</v>
      </c>
      <c r="L21" s="15">
        <v>0.10455974842767296</v>
      </c>
    </row>
    <row r="23" spans="2:12" ht="43.15" customHeight="1">
      <c r="B23" s="7" t="s">
        <v>26</v>
      </c>
      <c r="C23" s="11" t="s">
        <v>27</v>
      </c>
      <c r="D23" s="11"/>
      <c r="E23" s="11"/>
      <c r="F23" s="11"/>
      <c r="G23" s="11"/>
      <c r="H23" s="11"/>
      <c r="I23" s="11"/>
      <c r="J23" s="11"/>
      <c r="K23" s="12" t="s">
        <v>9</v>
      </c>
      <c r="L23" s="12" t="s">
        <v>10</v>
      </c>
    </row>
    <row r="24" spans="2:12" ht="15.75" customHeight="1">
      <c r="B24" s="7"/>
      <c r="C24" s="13" t="s">
        <v>28</v>
      </c>
      <c r="D24" s="13"/>
      <c r="E24" s="13"/>
      <c r="F24" s="13"/>
      <c r="G24" s="13"/>
      <c r="H24" s="13"/>
      <c r="I24" s="13"/>
      <c r="J24" s="13"/>
      <c r="K24" s="14">
        <v>7238</v>
      </c>
      <c r="L24" s="15">
        <v>9.4837526205450731E-2</v>
      </c>
    </row>
    <row r="25" spans="2:12" ht="15.75" customHeight="1">
      <c r="B25" s="7"/>
      <c r="C25" s="13" t="s">
        <v>29</v>
      </c>
      <c r="D25" s="13"/>
      <c r="E25" s="13"/>
      <c r="F25" s="13"/>
      <c r="G25" s="13"/>
      <c r="H25" s="13"/>
      <c r="I25" s="13"/>
      <c r="J25" s="13"/>
      <c r="K25" s="14">
        <v>14600</v>
      </c>
      <c r="L25" s="15">
        <v>0.19140010487676978</v>
      </c>
    </row>
    <row r="26" spans="2:12" ht="15.75" customHeight="1">
      <c r="B26" s="7"/>
      <c r="C26" s="13" t="s">
        <v>30</v>
      </c>
      <c r="D26" s="13"/>
      <c r="E26" s="13"/>
      <c r="F26" s="13"/>
      <c r="G26" s="13"/>
      <c r="H26" s="13"/>
      <c r="I26" s="13"/>
      <c r="J26" s="13"/>
      <c r="K26" s="14">
        <v>27</v>
      </c>
      <c r="L26" s="15">
        <v>3.5377358490566035E-4</v>
      </c>
    </row>
    <row r="27" spans="2:12" ht="15.75" customHeight="1">
      <c r="B27" s="7"/>
      <c r="C27" s="7" t="s">
        <v>31</v>
      </c>
      <c r="D27" s="7" t="s">
        <v>32</v>
      </c>
      <c r="E27" s="13" t="s">
        <v>33</v>
      </c>
      <c r="F27" s="13"/>
      <c r="G27" s="13"/>
      <c r="H27" s="13"/>
      <c r="I27" s="13"/>
      <c r="J27" s="13"/>
      <c r="K27" s="14">
        <v>29070</v>
      </c>
      <c r="L27" s="15">
        <v>0.47130350194552528</v>
      </c>
    </row>
    <row r="28" spans="2:12" ht="15.75" customHeight="1">
      <c r="B28" s="7"/>
      <c r="C28" s="7"/>
      <c r="D28" s="7"/>
      <c r="E28" s="13" t="s">
        <v>34</v>
      </c>
      <c r="F28" s="13"/>
      <c r="G28" s="13"/>
      <c r="H28" s="13"/>
      <c r="I28" s="13"/>
      <c r="J28" s="13"/>
      <c r="K28" s="14">
        <v>7276</v>
      </c>
      <c r="L28" s="15">
        <v>9.5335429769392036E-2</v>
      </c>
    </row>
    <row r="29" spans="2:12" ht="28.9" customHeight="1">
      <c r="B29" s="7"/>
      <c r="C29" s="7"/>
      <c r="D29" s="2" t="s">
        <v>35</v>
      </c>
      <c r="E29" s="13" t="s">
        <v>36</v>
      </c>
      <c r="F29" s="13"/>
      <c r="G29" s="13"/>
      <c r="H29" s="13"/>
      <c r="I29" s="13"/>
      <c r="J29" s="13"/>
      <c r="K29" s="14" t="s">
        <v>17</v>
      </c>
      <c r="L29" s="15" t="s">
        <v>17</v>
      </c>
    </row>
    <row r="31" spans="2:12" ht="43.15" customHeight="1">
      <c r="B31" s="7" t="s">
        <v>37</v>
      </c>
      <c r="C31" s="11" t="s">
        <v>38</v>
      </c>
      <c r="D31" s="11"/>
      <c r="E31" s="11"/>
      <c r="F31" s="11"/>
      <c r="G31" s="11"/>
      <c r="H31" s="11"/>
      <c r="I31" s="11"/>
      <c r="J31" s="11"/>
      <c r="K31" s="12" t="s">
        <v>9</v>
      </c>
      <c r="L31" s="12" t="s">
        <v>10</v>
      </c>
    </row>
    <row r="32" spans="2:12" ht="15.75" customHeight="1">
      <c r="B32" s="7"/>
      <c r="C32" s="13" t="s">
        <v>39</v>
      </c>
      <c r="D32" s="13"/>
      <c r="E32" s="13"/>
      <c r="F32" s="13"/>
      <c r="G32" s="13"/>
      <c r="H32" s="13"/>
      <c r="I32" s="13"/>
      <c r="J32" s="13"/>
      <c r="K32" s="14">
        <v>794</v>
      </c>
      <c r="L32" s="15">
        <v>1.0403563941299791E-2</v>
      </c>
    </row>
    <row r="33" spans="2:12" ht="15.75" customHeight="1">
      <c r="B33" s="7"/>
      <c r="C33" s="13" t="s">
        <v>40</v>
      </c>
      <c r="D33" s="13"/>
      <c r="E33" s="13"/>
      <c r="F33" s="13"/>
      <c r="G33" s="13"/>
      <c r="H33" s="13"/>
      <c r="I33" s="13"/>
      <c r="J33" s="13"/>
      <c r="K33" s="14">
        <v>635</v>
      </c>
      <c r="L33" s="15">
        <v>7.1021138575103462E-2</v>
      </c>
    </row>
    <row r="34" spans="2:12" ht="15.75" customHeight="1">
      <c r="B34" s="7"/>
      <c r="C34" s="13" t="s">
        <v>41</v>
      </c>
      <c r="D34" s="13"/>
      <c r="E34" s="13"/>
      <c r="F34" s="13"/>
      <c r="G34" s="13"/>
      <c r="H34" s="13"/>
      <c r="I34" s="13"/>
      <c r="J34" s="13"/>
      <c r="K34" s="14">
        <v>1182</v>
      </c>
      <c r="L34" s="15">
        <v>0.12255054432348367</v>
      </c>
    </row>
    <row r="36" spans="2:12" ht="15.75" customHeight="1">
      <c r="B36" s="9" t="s">
        <v>42</v>
      </c>
      <c r="C36" s="9"/>
      <c r="D36" s="9"/>
      <c r="E36" s="9"/>
      <c r="F36" s="9"/>
      <c r="G36" s="9"/>
      <c r="H36" s="9"/>
      <c r="I36" s="9"/>
      <c r="J36" s="9"/>
      <c r="K36" s="9"/>
      <c r="L36" s="9"/>
    </row>
  </sheetData>
  <mergeCells count="38">
    <mergeCell ref="B36:L36"/>
    <mergeCell ref="B31:B34"/>
    <mergeCell ref="C31:J31"/>
    <mergeCell ref="C32:J32"/>
    <mergeCell ref="C33:J33"/>
    <mergeCell ref="C34:J34"/>
    <mergeCell ref="B23:B29"/>
    <mergeCell ref="C23:J23"/>
    <mergeCell ref="C24:J24"/>
    <mergeCell ref="C25:J25"/>
    <mergeCell ref="C26:J26"/>
    <mergeCell ref="E27:J27"/>
    <mergeCell ref="E28:J28"/>
    <mergeCell ref="E29:J29"/>
    <mergeCell ref="C27:C29"/>
    <mergeCell ref="D27:D28"/>
    <mergeCell ref="C16:L16"/>
    <mergeCell ref="B18:B21"/>
    <mergeCell ref="C18:J18"/>
    <mergeCell ref="C19:J19"/>
    <mergeCell ref="C20:J20"/>
    <mergeCell ref="C21:J21"/>
    <mergeCell ref="B12:B15"/>
    <mergeCell ref="C12:J12"/>
    <mergeCell ref="C13:J13"/>
    <mergeCell ref="C14:J14"/>
    <mergeCell ref="C15:J15"/>
    <mergeCell ref="I5:L5"/>
    <mergeCell ref="B7:B10"/>
    <mergeCell ref="C7:J7"/>
    <mergeCell ref="C8:J8"/>
    <mergeCell ref="C9:J9"/>
    <mergeCell ref="C10:J10"/>
    <mergeCell ref="B1:L1"/>
    <mergeCell ref="D3:G3"/>
    <mergeCell ref="D4:G4"/>
    <mergeCell ref="I3:L3"/>
    <mergeCell ref="I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43"/>
  <sheetViews>
    <sheetView showGridLines="0" showRowColHeaders="0" topLeftCell="A14" workbookViewId="0">
      <selection activeCell="C7" sqref="C7:J7"/>
    </sheetView>
  </sheetViews>
  <sheetFormatPr defaultColWidth="9" defaultRowHeight="15"/>
  <sheetData>
    <row r="1" spans="2:12" ht="18">
      <c r="B1" s="5" t="s">
        <v>43</v>
      </c>
      <c r="C1" s="5"/>
      <c r="D1" s="5"/>
      <c r="E1" s="5"/>
      <c r="F1" s="5"/>
      <c r="G1" s="5"/>
      <c r="H1" s="5"/>
      <c r="I1" s="5"/>
      <c r="J1" s="5"/>
      <c r="K1" s="5"/>
      <c r="L1" s="5"/>
    </row>
    <row r="3" spans="2:12" ht="63.4" customHeight="1">
      <c r="B3" s="7" t="s">
        <v>7</v>
      </c>
      <c r="C3" s="8" t="s">
        <v>44</v>
      </c>
      <c r="D3" s="8"/>
      <c r="E3" s="8"/>
      <c r="F3" s="8"/>
      <c r="G3" s="8"/>
      <c r="H3" s="8"/>
      <c r="I3" s="8"/>
      <c r="J3" s="8"/>
      <c r="K3" s="8"/>
      <c r="L3" s="8"/>
    </row>
    <row r="4" spans="2:12" ht="230.45" customHeight="1">
      <c r="B4" s="7"/>
    </row>
    <row r="5" spans="2:12" ht="43.15" customHeight="1">
      <c r="B5" s="7"/>
      <c r="C5" s="11" t="s">
        <v>45</v>
      </c>
      <c r="D5" s="11"/>
      <c r="E5" s="11"/>
      <c r="F5" s="11"/>
      <c r="G5" s="11"/>
      <c r="H5" s="11"/>
      <c r="I5" s="11"/>
      <c r="J5" s="11"/>
      <c r="K5" s="12" t="s">
        <v>9</v>
      </c>
      <c r="L5" s="12" t="s">
        <v>10</v>
      </c>
    </row>
    <row r="6" spans="2:12" ht="15.75" customHeight="1">
      <c r="B6" s="7"/>
      <c r="C6" s="13" t="s">
        <v>46</v>
      </c>
      <c r="D6" s="13"/>
      <c r="E6" s="13"/>
      <c r="F6" s="13"/>
      <c r="G6" s="13"/>
      <c r="H6" s="13"/>
      <c r="I6" s="13"/>
      <c r="J6" s="13"/>
      <c r="K6" s="14">
        <v>61844</v>
      </c>
      <c r="L6" s="15">
        <v>0.81049486265464454</v>
      </c>
    </row>
    <row r="7" spans="2:12" ht="15.75" customHeight="1">
      <c r="B7" s="7"/>
      <c r="C7" s="13" t="s">
        <v>47</v>
      </c>
      <c r="D7" s="13"/>
      <c r="E7" s="13"/>
      <c r="F7" s="13"/>
      <c r="G7" s="13"/>
      <c r="H7" s="13"/>
      <c r="I7" s="13"/>
      <c r="J7" s="13"/>
      <c r="K7" s="14">
        <v>9284</v>
      </c>
      <c r="L7" s="15">
        <v>0.12167120989725309</v>
      </c>
    </row>
    <row r="8" spans="2:12" ht="15.75" customHeight="1">
      <c r="B8" s="7"/>
      <c r="C8" s="13" t="s">
        <v>48</v>
      </c>
      <c r="D8" s="13"/>
      <c r="E8" s="13"/>
      <c r="F8" s="13"/>
      <c r="G8" s="13"/>
      <c r="H8" s="13"/>
      <c r="I8" s="13"/>
      <c r="J8" s="13"/>
      <c r="K8" s="14">
        <v>1488</v>
      </c>
      <c r="L8" s="15">
        <v>1.9500943594044872E-2</v>
      </c>
    </row>
    <row r="9" spans="2:12" ht="15.75" customHeight="1">
      <c r="B9" s="7"/>
      <c r="C9" s="13" t="s">
        <v>49</v>
      </c>
      <c r="D9" s="13"/>
      <c r="E9" s="13"/>
      <c r="F9" s="13"/>
      <c r="G9" s="13"/>
      <c r="H9" s="13"/>
      <c r="I9" s="13"/>
      <c r="J9" s="13"/>
      <c r="K9" s="14">
        <v>2457</v>
      </c>
      <c r="L9" s="15">
        <v>3.2200146781295867E-2</v>
      </c>
    </row>
    <row r="10" spans="2:12" ht="15.75" customHeight="1">
      <c r="B10" s="7"/>
      <c r="C10" s="13" t="s">
        <v>50</v>
      </c>
      <c r="D10" s="13"/>
      <c r="E10" s="13"/>
      <c r="F10" s="13"/>
      <c r="G10" s="13"/>
      <c r="H10" s="13"/>
      <c r="I10" s="13"/>
      <c r="J10" s="13"/>
      <c r="K10" s="14">
        <v>642</v>
      </c>
      <c r="L10" s="15">
        <v>8.4137135667854898E-3</v>
      </c>
    </row>
    <row r="11" spans="2:12" ht="15.75" customHeight="1">
      <c r="B11" s="7"/>
      <c r="C11" s="13" t="s">
        <v>51</v>
      </c>
      <c r="D11" s="13"/>
      <c r="E11" s="13"/>
      <c r="F11" s="13"/>
      <c r="G11" s="13"/>
      <c r="H11" s="13"/>
      <c r="I11" s="13"/>
      <c r="J11" s="13"/>
      <c r="K11" s="14">
        <v>381</v>
      </c>
      <c r="L11" s="15">
        <v>4.9931851541203604E-3</v>
      </c>
    </row>
    <row r="12" spans="2:12" ht="15.75" customHeight="1">
      <c r="B12" s="7"/>
      <c r="C12" s="13" t="s">
        <v>52</v>
      </c>
      <c r="D12" s="13"/>
      <c r="E12" s="13"/>
      <c r="F12" s="13"/>
      <c r="G12" s="13"/>
      <c r="H12" s="13"/>
      <c r="I12" s="13"/>
      <c r="J12" s="13"/>
      <c r="K12" s="14">
        <v>208</v>
      </c>
      <c r="L12" s="15">
        <v>2.7259383518557349E-3</v>
      </c>
    </row>
    <row r="13" spans="2:12" ht="15.75" customHeight="1">
      <c r="B13" s="7"/>
      <c r="C13" s="13" t="s">
        <v>53</v>
      </c>
      <c r="D13" s="13"/>
      <c r="E13" s="13"/>
      <c r="F13" s="13"/>
      <c r="G13" s="13"/>
      <c r="H13" s="13"/>
      <c r="I13" s="13"/>
      <c r="J13" s="13"/>
      <c r="K13" s="14">
        <v>16</v>
      </c>
      <c r="L13" s="15" t="s">
        <v>17</v>
      </c>
    </row>
    <row r="15" spans="2:12" ht="63.4" customHeight="1">
      <c r="B15" s="7" t="s">
        <v>54</v>
      </c>
      <c r="C15" s="8" t="s">
        <v>55</v>
      </c>
      <c r="D15" s="8"/>
      <c r="E15" s="8"/>
      <c r="F15" s="8"/>
      <c r="G15" s="8"/>
      <c r="H15" s="8"/>
      <c r="I15" s="8"/>
      <c r="J15" s="8"/>
      <c r="K15" s="8"/>
      <c r="L15" s="8"/>
    </row>
    <row r="16" spans="2:12" ht="115.15" customHeight="1">
      <c r="B16" s="7"/>
    </row>
    <row r="17" spans="2:12" ht="43.15" customHeight="1">
      <c r="B17" s="7"/>
      <c r="C17" s="11" t="s">
        <v>56</v>
      </c>
      <c r="D17" s="11"/>
      <c r="E17" s="11"/>
      <c r="F17" s="11"/>
      <c r="G17" s="11"/>
      <c r="H17" s="11"/>
      <c r="I17" s="11"/>
      <c r="J17" s="11"/>
      <c r="K17" s="12" t="s">
        <v>9</v>
      </c>
      <c r="L17" s="12" t="s">
        <v>10</v>
      </c>
    </row>
    <row r="18" spans="2:12" ht="15.75" customHeight="1">
      <c r="B18" s="7"/>
      <c r="C18" s="13" t="s">
        <v>57</v>
      </c>
      <c r="D18" s="13"/>
      <c r="E18" s="13"/>
      <c r="F18" s="13"/>
      <c r="G18" s="13"/>
      <c r="H18" s="13"/>
      <c r="I18" s="13"/>
      <c r="J18" s="13"/>
      <c r="K18" s="14">
        <v>57629</v>
      </c>
      <c r="L18" s="15">
        <v>0.75509696016771488</v>
      </c>
    </row>
    <row r="19" spans="2:12" ht="15.75" customHeight="1">
      <c r="B19" s="7"/>
      <c r="C19" s="13" t="s">
        <v>58</v>
      </c>
      <c r="D19" s="13"/>
      <c r="E19" s="13"/>
      <c r="F19" s="13"/>
      <c r="G19" s="13"/>
      <c r="H19" s="13"/>
      <c r="I19" s="13"/>
      <c r="J19" s="13"/>
      <c r="K19" s="14">
        <v>11519</v>
      </c>
      <c r="L19" s="15">
        <v>0.15093029350104822</v>
      </c>
    </row>
    <row r="20" spans="2:12" ht="15.75" customHeight="1">
      <c r="B20" s="7"/>
      <c r="C20" s="13" t="s">
        <v>59</v>
      </c>
      <c r="D20" s="13"/>
      <c r="E20" s="13"/>
      <c r="F20" s="13"/>
      <c r="G20" s="13"/>
      <c r="H20" s="13"/>
      <c r="I20" s="13"/>
      <c r="J20" s="13"/>
      <c r="K20" s="14">
        <v>7171</v>
      </c>
      <c r="L20" s="15">
        <v>9.3959643605870016E-2</v>
      </c>
    </row>
    <row r="21" spans="2:12" ht="15.75" customHeight="1">
      <c r="B21" s="7"/>
      <c r="C21" s="13" t="s">
        <v>60</v>
      </c>
      <c r="D21" s="13"/>
      <c r="E21" s="13"/>
      <c r="F21" s="13"/>
      <c r="G21" s="13"/>
      <c r="H21" s="13"/>
      <c r="I21" s="13"/>
      <c r="J21" s="13"/>
      <c r="K21" s="14">
        <v>1</v>
      </c>
      <c r="L21" s="15">
        <v>1.310272536687631E-5</v>
      </c>
    </row>
    <row r="23" spans="2:12" ht="86.45" customHeight="1">
      <c r="B23" s="7" t="s">
        <v>61</v>
      </c>
    </row>
    <row r="24" spans="2:12" ht="43.15" customHeight="1">
      <c r="B24" s="7"/>
      <c r="C24" s="11" t="s">
        <v>62</v>
      </c>
      <c r="D24" s="11"/>
      <c r="E24" s="11"/>
      <c r="F24" s="11"/>
      <c r="G24" s="11"/>
      <c r="H24" s="11"/>
      <c r="I24" s="11"/>
      <c r="J24" s="11"/>
      <c r="K24" s="12" t="s">
        <v>9</v>
      </c>
      <c r="L24" s="12" t="s">
        <v>10</v>
      </c>
    </row>
    <row r="25" spans="2:12" ht="15.75" customHeight="1">
      <c r="B25" s="7"/>
      <c r="C25" s="13" t="s">
        <v>63</v>
      </c>
      <c r="D25" s="13"/>
      <c r="E25" s="13"/>
      <c r="F25" s="13"/>
      <c r="G25" s="13"/>
      <c r="H25" s="13"/>
      <c r="I25" s="13"/>
      <c r="J25" s="13"/>
      <c r="K25" s="14">
        <v>33756</v>
      </c>
      <c r="L25" s="15">
        <v>0.44229559748427671</v>
      </c>
    </row>
    <row r="26" spans="2:12" ht="15.75" customHeight="1">
      <c r="B26" s="7"/>
      <c r="C26" s="13" t="s">
        <v>64</v>
      </c>
      <c r="D26" s="13"/>
      <c r="E26" s="13"/>
      <c r="F26" s="13"/>
      <c r="G26" s="13"/>
      <c r="H26" s="13"/>
      <c r="I26" s="13"/>
      <c r="J26" s="13"/>
      <c r="K26" s="14">
        <v>38993</v>
      </c>
      <c r="L26" s="15">
        <v>0.51091457023060793</v>
      </c>
    </row>
    <row r="27" spans="2:12" ht="15.75" customHeight="1">
      <c r="B27" s="7"/>
      <c r="C27" s="13" t="s">
        <v>65</v>
      </c>
      <c r="D27" s="13"/>
      <c r="E27" s="13"/>
      <c r="F27" s="13"/>
      <c r="G27" s="13"/>
      <c r="H27" s="13"/>
      <c r="I27" s="13"/>
      <c r="J27" s="13"/>
      <c r="K27" s="14">
        <v>3571</v>
      </c>
      <c r="L27" s="15">
        <v>4.6789832285115303E-2</v>
      </c>
    </row>
    <row r="29" spans="2:12" ht="15.75" customHeight="1">
      <c r="B29" s="7" t="s">
        <v>66</v>
      </c>
      <c r="C29" s="8" t="s">
        <v>67</v>
      </c>
      <c r="D29" s="8"/>
      <c r="E29" s="8"/>
      <c r="F29" s="8"/>
      <c r="G29" s="8"/>
      <c r="H29" s="8"/>
      <c r="I29" s="8"/>
      <c r="J29" s="8"/>
      <c r="K29" s="8"/>
      <c r="L29" s="8"/>
    </row>
    <row r="30" spans="2:12" ht="86.45" customHeight="1">
      <c r="B30" s="7"/>
    </row>
    <row r="31" spans="2:12" ht="43.15" customHeight="1">
      <c r="B31" s="7"/>
      <c r="C31" s="11" t="s">
        <v>68</v>
      </c>
      <c r="D31" s="11"/>
      <c r="E31" s="11"/>
      <c r="F31" s="11"/>
      <c r="G31" s="11"/>
      <c r="H31" s="11"/>
      <c r="I31" s="11"/>
      <c r="J31" s="11"/>
      <c r="K31" s="12" t="s">
        <v>9</v>
      </c>
      <c r="L31" s="12" t="s">
        <v>10</v>
      </c>
    </row>
    <row r="32" spans="2:12" ht="15.75" customHeight="1">
      <c r="B32" s="7"/>
      <c r="C32" s="13" t="s">
        <v>69</v>
      </c>
      <c r="D32" s="13"/>
      <c r="E32" s="13"/>
      <c r="F32" s="13"/>
      <c r="G32" s="13"/>
      <c r="H32" s="13"/>
      <c r="I32" s="13"/>
      <c r="J32" s="13"/>
      <c r="K32" s="14">
        <v>75939</v>
      </c>
      <c r="L32" s="15">
        <v>0.99500786163522015</v>
      </c>
    </row>
    <row r="33" spans="2:12" ht="15.75" customHeight="1">
      <c r="B33" s="7"/>
      <c r="C33" s="13" t="s">
        <v>70</v>
      </c>
      <c r="D33" s="13"/>
      <c r="E33" s="13"/>
      <c r="F33" s="13"/>
      <c r="G33" s="13"/>
      <c r="H33" s="13"/>
      <c r="I33" s="13"/>
      <c r="J33" s="13"/>
      <c r="K33" s="14" t="s">
        <v>17</v>
      </c>
      <c r="L33" s="15" t="s">
        <v>17</v>
      </c>
    </row>
    <row r="34" spans="2:12" ht="15.75" customHeight="1">
      <c r="B34" s="7"/>
      <c r="C34" s="13" t="s">
        <v>71</v>
      </c>
      <c r="D34" s="13"/>
      <c r="E34" s="13"/>
      <c r="F34" s="13"/>
      <c r="G34" s="13"/>
      <c r="H34" s="13"/>
      <c r="I34" s="13"/>
      <c r="J34" s="13"/>
      <c r="K34" s="14" t="s">
        <v>17</v>
      </c>
      <c r="L34" s="15" t="s">
        <v>17</v>
      </c>
    </row>
    <row r="36" spans="2:12" ht="47.65" customHeight="1">
      <c r="B36" s="7" t="s">
        <v>72</v>
      </c>
      <c r="C36" s="8" t="s">
        <v>73</v>
      </c>
      <c r="D36" s="8"/>
      <c r="E36" s="8"/>
      <c r="F36" s="8"/>
      <c r="G36" s="8"/>
      <c r="H36" s="8"/>
      <c r="I36" s="8"/>
      <c r="J36" s="8"/>
      <c r="K36" s="8"/>
      <c r="L36" s="8"/>
    </row>
    <row r="37" spans="2:12" ht="144" customHeight="1">
      <c r="B37" s="7"/>
    </row>
    <row r="38" spans="2:12" ht="43.15" customHeight="1">
      <c r="B38" s="7"/>
      <c r="C38" s="11" t="s">
        <v>74</v>
      </c>
      <c r="D38" s="11"/>
      <c r="E38" s="11"/>
      <c r="F38" s="11"/>
      <c r="G38" s="11"/>
      <c r="H38" s="11"/>
      <c r="I38" s="11"/>
      <c r="J38" s="11"/>
      <c r="K38" s="12" t="s">
        <v>9</v>
      </c>
      <c r="L38" s="12" t="s">
        <v>10</v>
      </c>
    </row>
    <row r="39" spans="2:12" ht="15.75" customHeight="1">
      <c r="B39" s="7"/>
      <c r="C39" s="13" t="s">
        <v>75</v>
      </c>
      <c r="D39" s="13"/>
      <c r="E39" s="13"/>
      <c r="F39" s="13"/>
      <c r="G39" s="13"/>
      <c r="H39" s="13"/>
      <c r="I39" s="13"/>
      <c r="J39" s="13"/>
      <c r="K39" s="14">
        <v>6</v>
      </c>
      <c r="L39" s="15">
        <v>7.8616352201257858E-5</v>
      </c>
    </row>
    <row r="40" spans="2:12" ht="15.75" customHeight="1">
      <c r="B40" s="7"/>
      <c r="C40" s="13" t="s">
        <v>76</v>
      </c>
      <c r="D40" s="13"/>
      <c r="E40" s="13"/>
      <c r="F40" s="13"/>
      <c r="G40" s="13"/>
      <c r="H40" s="13"/>
      <c r="I40" s="13"/>
      <c r="J40" s="13"/>
      <c r="K40" s="14">
        <v>89</v>
      </c>
      <c r="L40" s="15">
        <v>1.1661425576519916E-3</v>
      </c>
    </row>
    <row r="41" spans="2:12" ht="15.75" customHeight="1">
      <c r="B41" s="7"/>
      <c r="C41" s="13" t="s">
        <v>77</v>
      </c>
      <c r="D41" s="13"/>
      <c r="E41" s="13"/>
      <c r="F41" s="13"/>
      <c r="G41" s="13"/>
      <c r="H41" s="13"/>
      <c r="I41" s="13"/>
      <c r="J41" s="13"/>
      <c r="K41" s="14">
        <v>1</v>
      </c>
      <c r="L41" s="15">
        <v>1.310272536687631E-5</v>
      </c>
    </row>
    <row r="42" spans="2:12" ht="15.75" customHeight="1">
      <c r="B42" s="7"/>
      <c r="C42" s="13" t="s">
        <v>78</v>
      </c>
      <c r="D42" s="13"/>
      <c r="E42" s="13"/>
      <c r="F42" s="13"/>
      <c r="G42" s="13"/>
      <c r="H42" s="13"/>
      <c r="I42" s="13"/>
      <c r="J42" s="13"/>
      <c r="K42" s="14">
        <v>311</v>
      </c>
      <c r="L42" s="15">
        <v>4.0749475890985327E-3</v>
      </c>
    </row>
    <row r="43" spans="2:12" ht="15.75" customHeight="1">
      <c r="B43" s="7"/>
      <c r="C43" s="13" t="s">
        <v>79</v>
      </c>
      <c r="D43" s="13"/>
      <c r="E43" s="13"/>
      <c r="F43" s="13"/>
      <c r="G43" s="13"/>
      <c r="H43" s="13"/>
      <c r="I43" s="13"/>
      <c r="J43" s="13"/>
      <c r="K43" s="14">
        <v>387</v>
      </c>
      <c r="L43" s="15">
        <v>5.0707547169811318E-3</v>
      </c>
    </row>
  </sheetData>
  <mergeCells count="38">
    <mergeCell ref="C36:L36"/>
    <mergeCell ref="B36:B43"/>
    <mergeCell ref="C38:J38"/>
    <mergeCell ref="C39:J39"/>
    <mergeCell ref="C40:J40"/>
    <mergeCell ref="C41:J41"/>
    <mergeCell ref="C42:J42"/>
    <mergeCell ref="C43:J43"/>
    <mergeCell ref="C29:L29"/>
    <mergeCell ref="B29:B34"/>
    <mergeCell ref="C31:J31"/>
    <mergeCell ref="C32:J32"/>
    <mergeCell ref="C33:J33"/>
    <mergeCell ref="C34:J34"/>
    <mergeCell ref="B23:B27"/>
    <mergeCell ref="C24:J24"/>
    <mergeCell ref="C25:J25"/>
    <mergeCell ref="C26:J26"/>
    <mergeCell ref="C27:J27"/>
    <mergeCell ref="C15:L15"/>
    <mergeCell ref="B15:B21"/>
    <mergeCell ref="C17:J17"/>
    <mergeCell ref="C18:J18"/>
    <mergeCell ref="C19:J19"/>
    <mergeCell ref="C20:J20"/>
    <mergeCell ref="C21:J21"/>
    <mergeCell ref="B1:L1"/>
    <mergeCell ref="C3:L3"/>
    <mergeCell ref="B3:B13"/>
    <mergeCell ref="C5:J5"/>
    <mergeCell ref="C6:J6"/>
    <mergeCell ref="C7:J7"/>
    <mergeCell ref="C8:J8"/>
    <mergeCell ref="C9:J9"/>
    <mergeCell ref="C10:J10"/>
    <mergeCell ref="C11:J11"/>
    <mergeCell ref="C12:J12"/>
    <mergeCell ref="C13:J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12"/>
  <sheetViews>
    <sheetView showGridLines="0" showRowColHeaders="0" workbookViewId="0">
      <selection activeCell="B1" sqref="B1:L12"/>
    </sheetView>
  </sheetViews>
  <sheetFormatPr defaultColWidth="9" defaultRowHeight="15"/>
  <sheetData>
    <row r="1" spans="2:12" ht="18">
      <c r="B1" s="5" t="s">
        <v>80</v>
      </c>
      <c r="C1" s="5"/>
      <c r="D1" s="5"/>
      <c r="E1" s="5"/>
      <c r="F1" s="5"/>
      <c r="G1" s="5"/>
      <c r="H1" s="5"/>
      <c r="I1" s="5"/>
      <c r="J1" s="5"/>
      <c r="K1" s="5"/>
      <c r="L1" s="5"/>
    </row>
    <row r="3" spans="2:12" ht="47.65" customHeight="1">
      <c r="B3" s="7" t="s">
        <v>80</v>
      </c>
      <c r="C3" s="8" t="s">
        <v>81</v>
      </c>
      <c r="D3" s="8"/>
      <c r="E3" s="8"/>
      <c r="F3" s="8"/>
      <c r="G3" s="8"/>
      <c r="H3" s="8"/>
      <c r="I3" s="8"/>
      <c r="J3" s="8"/>
      <c r="K3" s="8"/>
      <c r="L3" s="8"/>
    </row>
    <row r="4" spans="2:12" ht="201.6" customHeight="1">
      <c r="B4" s="7"/>
    </row>
    <row r="5" spans="2:12" ht="43.15" customHeight="1">
      <c r="B5" s="7"/>
      <c r="C5" s="11" t="s">
        <v>82</v>
      </c>
      <c r="D5" s="11"/>
      <c r="E5" s="11"/>
      <c r="F5" s="11"/>
      <c r="G5" s="11"/>
      <c r="H5" s="11"/>
      <c r="I5" s="11"/>
      <c r="J5" s="11"/>
      <c r="K5" s="12" t="s">
        <v>9</v>
      </c>
      <c r="L5" s="12" t="s">
        <v>10</v>
      </c>
    </row>
    <row r="6" spans="2:12" ht="15.75" customHeight="1">
      <c r="B6" s="7"/>
      <c r="C6" s="13" t="s">
        <v>83</v>
      </c>
      <c r="D6" s="13"/>
      <c r="E6" s="13"/>
      <c r="F6" s="13"/>
      <c r="G6" s="13"/>
      <c r="H6" s="13"/>
      <c r="I6" s="13"/>
      <c r="J6" s="13"/>
      <c r="K6" s="14">
        <v>12471</v>
      </c>
      <c r="L6" s="15">
        <v>0.16340408805031448</v>
      </c>
    </row>
    <row r="7" spans="2:12" ht="15.75" customHeight="1">
      <c r="B7" s="7"/>
      <c r="C7" s="13" t="s">
        <v>84</v>
      </c>
      <c r="D7" s="13"/>
      <c r="E7" s="13"/>
      <c r="F7" s="13"/>
      <c r="G7" s="13"/>
      <c r="H7" s="13"/>
      <c r="I7" s="13"/>
      <c r="J7" s="13"/>
      <c r="K7" s="14">
        <v>15870</v>
      </c>
      <c r="L7" s="15">
        <v>0.20794025157232704</v>
      </c>
    </row>
    <row r="8" spans="2:12" ht="15.75" customHeight="1">
      <c r="B8" s="7"/>
      <c r="C8" s="13" t="s">
        <v>85</v>
      </c>
      <c r="D8" s="13"/>
      <c r="E8" s="13"/>
      <c r="F8" s="13"/>
      <c r="G8" s="13"/>
      <c r="H8" s="13"/>
      <c r="I8" s="13"/>
      <c r="J8" s="13"/>
      <c r="K8" s="14">
        <v>23850</v>
      </c>
      <c r="L8" s="15">
        <v>0.3125</v>
      </c>
    </row>
    <row r="9" spans="2:12" ht="15.75" customHeight="1">
      <c r="B9" s="7"/>
      <c r="C9" s="13" t="s">
        <v>86</v>
      </c>
      <c r="D9" s="13"/>
      <c r="E9" s="13"/>
      <c r="F9" s="13"/>
      <c r="G9" s="13"/>
      <c r="H9" s="13"/>
      <c r="I9" s="13"/>
      <c r="J9" s="13"/>
      <c r="K9" s="14">
        <v>0</v>
      </c>
      <c r="L9" s="15">
        <v>0</v>
      </c>
    </row>
    <row r="10" spans="2:12" ht="15.75" customHeight="1">
      <c r="B10" s="7"/>
      <c r="C10" s="13" t="s">
        <v>87</v>
      </c>
      <c r="D10" s="13"/>
      <c r="E10" s="13"/>
      <c r="F10" s="13"/>
      <c r="G10" s="13"/>
      <c r="H10" s="13"/>
      <c r="I10" s="13"/>
      <c r="J10" s="13"/>
      <c r="K10" s="14">
        <v>15870</v>
      </c>
      <c r="L10" s="15">
        <v>0.20794025157232704</v>
      </c>
    </row>
    <row r="11" spans="2:12" ht="15.75" customHeight="1">
      <c r="B11" s="7"/>
      <c r="C11" s="13" t="s">
        <v>88</v>
      </c>
      <c r="D11" s="13"/>
      <c r="E11" s="13"/>
      <c r="F11" s="13"/>
      <c r="G11" s="13"/>
      <c r="H11" s="13"/>
      <c r="I11" s="13"/>
      <c r="J11" s="13"/>
      <c r="K11" s="14">
        <v>7980</v>
      </c>
      <c r="L11" s="15">
        <v>0.10455974842767296</v>
      </c>
    </row>
    <row r="12" spans="2:12" ht="15.75" customHeight="1">
      <c r="B12" s="7"/>
      <c r="C12" s="13" t="s">
        <v>89</v>
      </c>
      <c r="D12" s="13"/>
      <c r="E12" s="13"/>
      <c r="F12" s="13"/>
      <c r="G12" s="13"/>
      <c r="H12" s="13"/>
      <c r="I12" s="13"/>
      <c r="J12" s="13"/>
      <c r="K12" s="14">
        <v>52470</v>
      </c>
      <c r="L12" s="15">
        <v>0.6875</v>
      </c>
    </row>
  </sheetData>
  <mergeCells count="11">
    <mergeCell ref="B1:L1"/>
    <mergeCell ref="C3:L3"/>
    <mergeCell ref="B3:B12"/>
    <mergeCell ref="C5:J5"/>
    <mergeCell ref="C6:J6"/>
    <mergeCell ref="C7:J7"/>
    <mergeCell ref="C8:J8"/>
    <mergeCell ref="C9:J9"/>
    <mergeCell ref="C10:J10"/>
    <mergeCell ref="C11:J11"/>
    <mergeCell ref="C12:J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20"/>
  <sheetViews>
    <sheetView showGridLines="0" showRowColHeaders="0" topLeftCell="A6" workbookViewId="0">
      <selection activeCell="B7" sqref="B7:L12"/>
    </sheetView>
  </sheetViews>
  <sheetFormatPr defaultColWidth="9" defaultRowHeight="15"/>
  <sheetData>
    <row r="1" spans="2:12" ht="18">
      <c r="B1" s="5" t="s">
        <v>14</v>
      </c>
      <c r="C1" s="5"/>
      <c r="D1" s="5"/>
      <c r="E1" s="5"/>
      <c r="F1" s="5"/>
      <c r="G1" s="5"/>
      <c r="H1" s="5"/>
      <c r="I1" s="5"/>
      <c r="J1" s="5"/>
      <c r="K1" s="5"/>
      <c r="L1" s="5"/>
    </row>
    <row r="3" spans="2:12" ht="31.7" customHeight="1">
      <c r="B3" s="7" t="s">
        <v>90</v>
      </c>
      <c r="C3" s="8" t="s">
        <v>91</v>
      </c>
      <c r="D3" s="8"/>
      <c r="E3" s="8"/>
      <c r="F3" s="8"/>
      <c r="G3" s="8"/>
      <c r="H3" s="8"/>
      <c r="I3" s="8"/>
      <c r="J3" s="8"/>
      <c r="K3" s="8"/>
      <c r="L3" s="8"/>
    </row>
    <row r="4" spans="2:12" ht="43.15" customHeight="1">
      <c r="B4" s="7"/>
      <c r="C4" s="11" t="s">
        <v>92</v>
      </c>
      <c r="D4" s="11"/>
      <c r="E4" s="11"/>
      <c r="F4" s="11"/>
      <c r="G4" s="11"/>
      <c r="H4" s="11"/>
      <c r="I4" s="11"/>
      <c r="J4" s="11"/>
      <c r="K4" s="12" t="s">
        <v>9</v>
      </c>
      <c r="L4" s="12" t="s">
        <v>10</v>
      </c>
    </row>
    <row r="5" spans="2:12" ht="15.75" customHeight="1">
      <c r="B5" s="7"/>
      <c r="C5" s="13" t="s">
        <v>93</v>
      </c>
      <c r="D5" s="13"/>
      <c r="E5" s="13"/>
      <c r="F5" s="13"/>
      <c r="G5" s="13"/>
      <c r="H5" s="13"/>
      <c r="I5" s="13"/>
      <c r="J5" s="13"/>
      <c r="K5" s="14" t="s">
        <v>17</v>
      </c>
      <c r="L5" s="15" t="s">
        <v>17</v>
      </c>
    </row>
    <row r="7" spans="2:12" ht="31.7" customHeight="1">
      <c r="B7" s="7" t="s">
        <v>94</v>
      </c>
      <c r="C7" s="8" t="s">
        <v>95</v>
      </c>
      <c r="D7" s="8"/>
      <c r="E7" s="8"/>
      <c r="F7" s="8"/>
      <c r="G7" s="8"/>
      <c r="H7" s="8"/>
      <c r="I7" s="8"/>
      <c r="J7" s="8"/>
      <c r="K7" s="8"/>
      <c r="L7" s="8"/>
    </row>
    <row r="8" spans="2:12" ht="86.45" customHeight="1">
      <c r="B8" s="7"/>
    </row>
    <row r="9" spans="2:12" ht="43.15" customHeight="1">
      <c r="B9" s="7"/>
      <c r="C9" s="11" t="s">
        <v>96</v>
      </c>
      <c r="D9" s="11"/>
      <c r="E9" s="11"/>
      <c r="F9" s="11"/>
      <c r="G9" s="11"/>
      <c r="H9" s="11"/>
      <c r="I9" s="11"/>
      <c r="J9" s="11"/>
      <c r="K9" s="12" t="s">
        <v>9</v>
      </c>
      <c r="L9" s="12" t="s">
        <v>10</v>
      </c>
    </row>
    <row r="10" spans="2:12" ht="15.75" customHeight="1">
      <c r="B10" s="7"/>
      <c r="C10" s="13" t="s">
        <v>97</v>
      </c>
      <c r="D10" s="13"/>
      <c r="E10" s="13"/>
      <c r="F10" s="13"/>
      <c r="G10" s="13"/>
      <c r="H10" s="13"/>
      <c r="I10" s="13"/>
      <c r="J10" s="13"/>
      <c r="K10" s="14" t="s">
        <v>17</v>
      </c>
      <c r="L10" s="15" t="s">
        <v>17</v>
      </c>
    </row>
    <row r="11" spans="2:12" ht="15.75" customHeight="1">
      <c r="B11" s="7"/>
      <c r="C11" s="13" t="s">
        <v>98</v>
      </c>
      <c r="D11" s="13"/>
      <c r="E11" s="13"/>
      <c r="F11" s="13"/>
      <c r="G11" s="13"/>
      <c r="H11" s="13"/>
      <c r="I11" s="13"/>
      <c r="J11" s="13"/>
      <c r="K11" s="14" t="s">
        <v>17</v>
      </c>
      <c r="L11" s="15" t="s">
        <v>17</v>
      </c>
    </row>
    <row r="12" spans="2:12" ht="15.75" customHeight="1">
      <c r="B12" s="7"/>
      <c r="C12" s="13" t="s">
        <v>99</v>
      </c>
      <c r="D12" s="13"/>
      <c r="E12" s="13"/>
      <c r="F12" s="13"/>
      <c r="G12" s="13"/>
      <c r="H12" s="13"/>
      <c r="I12" s="13"/>
      <c r="J12" s="13"/>
      <c r="K12" s="14" t="s">
        <v>17</v>
      </c>
      <c r="L12" s="15" t="s">
        <v>17</v>
      </c>
    </row>
    <row r="14" spans="2:12" ht="79.150000000000006" customHeight="1">
      <c r="B14" s="7" t="s">
        <v>100</v>
      </c>
      <c r="C14" s="8" t="s">
        <v>101</v>
      </c>
      <c r="D14" s="8"/>
      <c r="E14" s="8"/>
      <c r="F14" s="8"/>
      <c r="G14" s="8"/>
      <c r="H14" s="8"/>
      <c r="I14" s="8"/>
      <c r="J14" s="8"/>
      <c r="K14" s="8"/>
      <c r="L14" s="8"/>
    </row>
    <row r="15" spans="2:12" ht="115.15" customHeight="1">
      <c r="B15" s="7"/>
    </row>
    <row r="16" spans="2:12" ht="43.15" customHeight="1">
      <c r="B16" s="7"/>
      <c r="C16" s="11" t="s">
        <v>102</v>
      </c>
      <c r="D16" s="11"/>
      <c r="E16" s="11"/>
      <c r="F16" s="11"/>
      <c r="G16" s="11"/>
      <c r="H16" s="11"/>
      <c r="I16" s="11"/>
      <c r="J16" s="11"/>
      <c r="K16" s="12" t="s">
        <v>9</v>
      </c>
      <c r="L16" s="12" t="s">
        <v>10</v>
      </c>
    </row>
    <row r="17" spans="2:12" ht="15.75" customHeight="1">
      <c r="B17" s="7"/>
      <c r="C17" s="13" t="s">
        <v>103</v>
      </c>
      <c r="D17" s="13"/>
      <c r="E17" s="13"/>
      <c r="F17" s="13"/>
      <c r="G17" s="13"/>
      <c r="H17" s="13"/>
      <c r="I17" s="13"/>
      <c r="J17" s="13"/>
      <c r="K17" s="14" t="s">
        <v>17</v>
      </c>
      <c r="L17" s="15" t="s">
        <v>17</v>
      </c>
    </row>
    <row r="18" spans="2:12" ht="15.75" customHeight="1">
      <c r="B18" s="7"/>
      <c r="C18" s="13" t="s">
        <v>104</v>
      </c>
      <c r="D18" s="13"/>
      <c r="E18" s="13"/>
      <c r="F18" s="13"/>
      <c r="G18" s="13"/>
      <c r="H18" s="13"/>
      <c r="I18" s="13"/>
      <c r="J18" s="13"/>
      <c r="K18" s="14" t="s">
        <v>17</v>
      </c>
      <c r="L18" s="15" t="s">
        <v>17</v>
      </c>
    </row>
    <row r="19" spans="2:12" ht="15.75" customHeight="1">
      <c r="B19" s="7"/>
      <c r="C19" s="13" t="s">
        <v>105</v>
      </c>
      <c r="D19" s="13"/>
      <c r="E19" s="13"/>
      <c r="F19" s="13"/>
      <c r="G19" s="13"/>
      <c r="H19" s="13"/>
      <c r="I19" s="13"/>
      <c r="J19" s="13"/>
      <c r="K19" s="14" t="s">
        <v>17</v>
      </c>
      <c r="L19" s="15" t="s">
        <v>17</v>
      </c>
    </row>
    <row r="20" spans="2:12" ht="15.75" customHeight="1">
      <c r="B20" s="7"/>
      <c r="C20" s="13" t="s">
        <v>106</v>
      </c>
      <c r="D20" s="13"/>
      <c r="E20" s="13"/>
      <c r="F20" s="13"/>
      <c r="G20" s="13"/>
      <c r="H20" s="13"/>
      <c r="I20" s="13"/>
      <c r="J20" s="13"/>
      <c r="K20" s="14" t="s">
        <v>17</v>
      </c>
      <c r="L20" s="15" t="s">
        <v>17</v>
      </c>
    </row>
  </sheetData>
  <mergeCells count="18">
    <mergeCell ref="C14:L14"/>
    <mergeCell ref="B14:B20"/>
    <mergeCell ref="C16:J16"/>
    <mergeCell ref="C17:J17"/>
    <mergeCell ref="C18:J18"/>
    <mergeCell ref="C19:J19"/>
    <mergeCell ref="C20:J20"/>
    <mergeCell ref="C7:L7"/>
    <mergeCell ref="B7:B12"/>
    <mergeCell ref="C9:J9"/>
    <mergeCell ref="C10:J10"/>
    <mergeCell ref="C11:J11"/>
    <mergeCell ref="C12:J12"/>
    <mergeCell ref="B1:L1"/>
    <mergeCell ref="C3:L3"/>
    <mergeCell ref="B3:B5"/>
    <mergeCell ref="C4:J4"/>
    <mergeCell ref="C5:J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55"/>
  <sheetViews>
    <sheetView showGridLines="0" showRowColHeaders="0" tabSelected="1" topLeftCell="A8" workbookViewId="0">
      <selection activeCell="N11" sqref="N11"/>
    </sheetView>
  </sheetViews>
  <sheetFormatPr defaultColWidth="9" defaultRowHeight="15"/>
  <sheetData>
    <row r="1" spans="2:12" ht="18">
      <c r="B1" s="5" t="s">
        <v>26</v>
      </c>
      <c r="C1" s="5"/>
      <c r="D1" s="5"/>
      <c r="E1" s="5"/>
      <c r="F1" s="5"/>
      <c r="G1" s="5"/>
      <c r="H1" s="5"/>
      <c r="I1" s="5"/>
      <c r="J1" s="5"/>
      <c r="K1" s="5"/>
      <c r="L1" s="5"/>
    </row>
    <row r="3" spans="2:12" ht="63.4" customHeight="1">
      <c r="B3" s="7" t="s">
        <v>107</v>
      </c>
      <c r="C3" s="8" t="s">
        <v>108</v>
      </c>
      <c r="D3" s="8"/>
      <c r="E3" s="8"/>
      <c r="F3" s="8"/>
      <c r="G3" s="8"/>
      <c r="H3" s="8"/>
      <c r="I3" s="8"/>
      <c r="J3" s="8"/>
      <c r="K3" s="8"/>
      <c r="L3" s="8"/>
    </row>
    <row r="4" spans="2:12" ht="86.45" customHeight="1">
      <c r="B4" s="7"/>
    </row>
    <row r="5" spans="2:12" ht="43.15" customHeight="1">
      <c r="B5" s="7"/>
      <c r="C5" s="11" t="s">
        <v>109</v>
      </c>
      <c r="D5" s="11"/>
      <c r="E5" s="11"/>
      <c r="F5" s="11"/>
      <c r="G5" s="11"/>
      <c r="H5" s="11"/>
      <c r="I5" s="11"/>
      <c r="J5" s="11"/>
      <c r="K5" s="12" t="s">
        <v>9</v>
      </c>
      <c r="L5" s="12" t="s">
        <v>10</v>
      </c>
    </row>
    <row r="6" spans="2:12" ht="15.75" customHeight="1">
      <c r="B6" s="7"/>
      <c r="C6" s="13" t="s">
        <v>110</v>
      </c>
      <c r="D6" s="13"/>
      <c r="E6" s="13"/>
      <c r="F6" s="13"/>
      <c r="G6" s="13"/>
      <c r="H6" s="13"/>
      <c r="I6" s="13"/>
      <c r="J6" s="13"/>
      <c r="K6" s="14">
        <v>7238</v>
      </c>
      <c r="L6" s="15">
        <v>9.4837526205450731E-2</v>
      </c>
    </row>
    <row r="7" spans="2:12" ht="15.75" customHeight="1">
      <c r="B7" s="7"/>
      <c r="C7" s="13" t="s">
        <v>111</v>
      </c>
      <c r="D7" s="13"/>
      <c r="E7" s="13"/>
      <c r="F7" s="13"/>
      <c r="G7" s="13"/>
      <c r="H7" s="13"/>
      <c r="I7" s="13"/>
      <c r="J7" s="13"/>
      <c r="K7" s="14">
        <v>0</v>
      </c>
      <c r="L7" s="15">
        <v>0</v>
      </c>
    </row>
    <row r="8" spans="2:12" ht="15.75" customHeight="1">
      <c r="B8" s="7"/>
      <c r="C8" s="13" t="s">
        <v>112</v>
      </c>
      <c r="D8" s="13"/>
      <c r="E8" s="13"/>
      <c r="F8" s="13"/>
      <c r="G8" s="13"/>
      <c r="H8" s="13"/>
      <c r="I8" s="13"/>
      <c r="J8" s="13"/>
      <c r="K8" s="14">
        <v>69082</v>
      </c>
      <c r="L8" s="15">
        <v>0.90516247379454928</v>
      </c>
    </row>
    <row r="10" spans="2:12" ht="63.4" customHeight="1">
      <c r="B10" s="7" t="s">
        <v>113</v>
      </c>
      <c r="C10" s="8" t="s">
        <v>114</v>
      </c>
      <c r="D10" s="8"/>
      <c r="E10" s="8"/>
      <c r="F10" s="8"/>
      <c r="G10" s="8"/>
      <c r="H10" s="8"/>
      <c r="I10" s="8"/>
      <c r="J10" s="8"/>
      <c r="K10" s="8"/>
      <c r="L10" s="8"/>
    </row>
    <row r="11" spans="2:12" ht="259.14999999999998" customHeight="1">
      <c r="B11" s="7"/>
    </row>
    <row r="12" spans="2:12" ht="43.15" customHeight="1">
      <c r="B12" s="7"/>
      <c r="C12" s="11" t="s">
        <v>115</v>
      </c>
      <c r="D12" s="11"/>
      <c r="E12" s="11"/>
      <c r="F12" s="11"/>
      <c r="G12" s="11"/>
      <c r="H12" s="11"/>
      <c r="I12" s="11"/>
      <c r="J12" s="12" t="s">
        <v>116</v>
      </c>
      <c r="K12" s="12" t="s">
        <v>117</v>
      </c>
      <c r="L12" s="12" t="s">
        <v>118</v>
      </c>
    </row>
    <row r="13" spans="2:12">
      <c r="B13" s="7"/>
      <c r="C13" s="13" t="s">
        <v>119</v>
      </c>
      <c r="D13" s="13"/>
      <c r="E13" s="13"/>
      <c r="F13" s="13"/>
      <c r="G13" s="13"/>
      <c r="H13" s="13"/>
      <c r="I13" s="13"/>
      <c r="J13" s="14">
        <v>324</v>
      </c>
      <c r="K13" s="14">
        <v>611</v>
      </c>
      <c r="L13" s="14">
        <v>611</v>
      </c>
    </row>
    <row r="14" spans="2:12">
      <c r="B14" s="7"/>
      <c r="C14" s="13" t="s">
        <v>120</v>
      </c>
      <c r="D14" s="13"/>
      <c r="E14" s="13"/>
      <c r="F14" s="13"/>
      <c r="G14" s="13"/>
      <c r="H14" s="13"/>
      <c r="I14" s="13"/>
      <c r="J14" s="14">
        <v>267</v>
      </c>
      <c r="K14" s="14">
        <v>549</v>
      </c>
      <c r="L14" s="14">
        <v>549</v>
      </c>
    </row>
    <row r="15" spans="2:12">
      <c r="B15" s="7"/>
      <c r="C15" s="13" t="s">
        <v>121</v>
      </c>
      <c r="D15" s="13"/>
      <c r="E15" s="13"/>
      <c r="F15" s="13"/>
      <c r="G15" s="13"/>
      <c r="H15" s="13"/>
      <c r="I15" s="13"/>
      <c r="J15" s="14">
        <v>504</v>
      </c>
      <c r="K15" s="14">
        <v>673</v>
      </c>
      <c r="L15" s="14">
        <v>673</v>
      </c>
    </row>
    <row r="16" spans="2:12">
      <c r="B16" s="7"/>
      <c r="C16" s="13" t="s">
        <v>122</v>
      </c>
      <c r="D16" s="13"/>
      <c r="E16" s="13"/>
      <c r="F16" s="13"/>
      <c r="G16" s="13"/>
      <c r="H16" s="13"/>
      <c r="I16" s="13"/>
      <c r="J16" s="14">
        <v>87</v>
      </c>
      <c r="K16" s="14">
        <v>144</v>
      </c>
      <c r="L16" s="14">
        <v>144</v>
      </c>
    </row>
    <row r="17" spans="2:12">
      <c r="B17" s="7"/>
      <c r="C17" s="13" t="s">
        <v>123</v>
      </c>
      <c r="D17" s="13"/>
      <c r="E17" s="13"/>
      <c r="F17" s="13"/>
      <c r="G17" s="13"/>
      <c r="H17" s="13"/>
      <c r="I17" s="13"/>
      <c r="J17" s="14">
        <v>7911</v>
      </c>
      <c r="K17" s="14">
        <v>11116</v>
      </c>
      <c r="L17" s="14">
        <v>11116</v>
      </c>
    </row>
    <row r="18" spans="2:12">
      <c r="B18" s="7"/>
      <c r="C18" s="13" t="s">
        <v>124</v>
      </c>
      <c r="D18" s="13"/>
      <c r="E18" s="13"/>
      <c r="F18" s="13"/>
      <c r="G18" s="13"/>
      <c r="H18" s="13"/>
      <c r="I18" s="13"/>
      <c r="J18" s="14">
        <v>10129</v>
      </c>
      <c r="K18" s="14">
        <v>13999</v>
      </c>
      <c r="L18" s="14">
        <v>13999</v>
      </c>
    </row>
    <row r="19" spans="2:12">
      <c r="B19" s="7"/>
      <c r="C19" s="13" t="s">
        <v>125</v>
      </c>
      <c r="D19" s="13"/>
      <c r="E19" s="13"/>
      <c r="F19" s="13"/>
      <c r="G19" s="13"/>
      <c r="H19" s="13"/>
      <c r="I19" s="13"/>
      <c r="J19" s="14">
        <v>911</v>
      </c>
      <c r="K19" s="14">
        <v>1257</v>
      </c>
      <c r="L19" s="14">
        <v>1257</v>
      </c>
    </row>
    <row r="20" spans="2:12">
      <c r="B20" s="7"/>
      <c r="C20" s="13" t="s">
        <v>126</v>
      </c>
      <c r="D20" s="13"/>
      <c r="E20" s="13"/>
      <c r="F20" s="13"/>
      <c r="G20" s="13"/>
      <c r="H20" s="13"/>
      <c r="I20" s="13"/>
      <c r="J20" s="14">
        <v>528</v>
      </c>
      <c r="K20" s="14">
        <v>721</v>
      </c>
      <c r="L20" s="14">
        <v>721</v>
      </c>
    </row>
    <row r="21" spans="2:12">
      <c r="B21" s="7"/>
      <c r="C21" s="13" t="s">
        <v>127</v>
      </c>
      <c r="D21" s="13"/>
      <c r="E21" s="13"/>
      <c r="F21" s="13"/>
      <c r="G21" s="13"/>
      <c r="H21" s="13"/>
      <c r="I21" s="13"/>
      <c r="J21" s="14">
        <v>41019</v>
      </c>
      <c r="K21" s="14">
        <v>32610</v>
      </c>
      <c r="L21" s="14">
        <v>32610</v>
      </c>
    </row>
    <row r="22" spans="2:12">
      <c r="B22" s="7"/>
      <c r="C22" s="13" t="s">
        <v>128</v>
      </c>
      <c r="D22" s="13"/>
      <c r="E22" s="13"/>
      <c r="F22" s="13"/>
      <c r="G22" s="13"/>
      <c r="H22" s="13"/>
      <c r="I22" s="13"/>
      <c r="J22" s="14">
        <v>20661</v>
      </c>
      <c r="K22" s="14">
        <v>29070</v>
      </c>
      <c r="L22" s="14">
        <v>29070</v>
      </c>
    </row>
    <row r="23" spans="2:12">
      <c r="B23" s="7"/>
      <c r="C23" s="13" t="s">
        <v>129</v>
      </c>
      <c r="D23" s="13"/>
      <c r="E23" s="13"/>
      <c r="F23" s="13"/>
      <c r="G23" s="13"/>
      <c r="H23" s="13"/>
      <c r="I23" s="13"/>
      <c r="J23" s="15">
        <v>0.33497081712062254</v>
      </c>
      <c r="K23" s="15">
        <v>0.47130350194552528</v>
      </c>
      <c r="L23" s="15">
        <v>0.47130350194552528</v>
      </c>
    </row>
    <row r="24" spans="2:12" ht="47.65" customHeight="1">
      <c r="C24" s="8" t="s">
        <v>130</v>
      </c>
      <c r="D24" s="8"/>
      <c r="E24" s="8"/>
      <c r="F24" s="8"/>
      <c r="G24" s="8"/>
      <c r="H24" s="8"/>
      <c r="I24" s="8"/>
      <c r="J24" s="8"/>
      <c r="K24" s="8"/>
      <c r="L24" s="8"/>
    </row>
    <row r="26" spans="2:12" ht="79.150000000000006" customHeight="1">
      <c r="B26" s="7" t="s">
        <v>131</v>
      </c>
      <c r="C26" s="8" t="s">
        <v>132</v>
      </c>
      <c r="D26" s="8"/>
      <c r="E26" s="8"/>
      <c r="F26" s="8"/>
      <c r="G26" s="8"/>
      <c r="H26" s="8"/>
      <c r="I26" s="8"/>
      <c r="J26" s="8"/>
      <c r="K26" s="8"/>
      <c r="L26" s="8"/>
    </row>
    <row r="27" spans="2:12" ht="86.45" customHeight="1">
      <c r="B27" s="7"/>
    </row>
    <row r="28" spans="2:12" ht="43.15" customHeight="1">
      <c r="B28" s="7"/>
      <c r="C28" s="11" t="s">
        <v>133</v>
      </c>
      <c r="D28" s="11"/>
      <c r="E28" s="11"/>
      <c r="F28" s="11"/>
      <c r="G28" s="11"/>
      <c r="H28" s="11"/>
      <c r="I28" s="11"/>
      <c r="J28" s="11"/>
      <c r="K28" s="11"/>
      <c r="L28" s="12" t="s">
        <v>116</v>
      </c>
    </row>
    <row r="29" spans="2:12">
      <c r="B29" s="7"/>
      <c r="C29" s="13" t="s">
        <v>134</v>
      </c>
      <c r="D29" s="13"/>
      <c r="E29" s="13"/>
      <c r="F29" s="13"/>
      <c r="G29" s="13"/>
      <c r="H29" s="13"/>
      <c r="I29" s="13"/>
      <c r="J29" s="13"/>
      <c r="K29" s="13"/>
      <c r="L29" s="14">
        <v>5687</v>
      </c>
    </row>
    <row r="30" spans="2:12">
      <c r="B30" s="7"/>
      <c r="C30" s="13" t="s">
        <v>135</v>
      </c>
      <c r="D30" s="13"/>
      <c r="E30" s="13"/>
      <c r="F30" s="13"/>
      <c r="G30" s="13"/>
      <c r="H30" s="13"/>
      <c r="I30" s="13"/>
      <c r="J30" s="13"/>
      <c r="K30" s="13"/>
      <c r="L30" s="14">
        <v>1589</v>
      </c>
    </row>
    <row r="31" spans="2:12">
      <c r="B31" s="7"/>
      <c r="C31" s="13" t="s">
        <v>136</v>
      </c>
      <c r="D31" s="13"/>
      <c r="E31" s="13"/>
      <c r="F31" s="13"/>
      <c r="G31" s="13"/>
      <c r="H31" s="13"/>
      <c r="I31" s="13"/>
      <c r="J31" s="13"/>
      <c r="K31" s="13"/>
      <c r="L31" s="14">
        <v>69044</v>
      </c>
    </row>
    <row r="32" spans="2:12">
      <c r="B32" s="7"/>
      <c r="C32" s="13" t="s">
        <v>137</v>
      </c>
      <c r="D32" s="13"/>
      <c r="E32" s="13"/>
      <c r="F32" s="13"/>
      <c r="G32" s="13"/>
      <c r="H32" s="13"/>
      <c r="I32" s="13"/>
      <c r="J32" s="13"/>
      <c r="K32" s="13"/>
      <c r="L32" s="14">
        <v>7276</v>
      </c>
    </row>
    <row r="33" spans="2:12">
      <c r="B33" s="7"/>
      <c r="C33" s="13" t="s">
        <v>138</v>
      </c>
      <c r="D33" s="13"/>
      <c r="E33" s="13"/>
      <c r="F33" s="13"/>
      <c r="G33" s="13"/>
      <c r="H33" s="13"/>
      <c r="I33" s="13"/>
      <c r="J33" s="13"/>
      <c r="K33" s="13"/>
      <c r="L33" s="15">
        <v>9.5335429769392036E-2</v>
      </c>
    </row>
    <row r="35" spans="2:12" ht="63.4" customHeight="1">
      <c r="B35" s="7" t="s">
        <v>139</v>
      </c>
      <c r="C35" s="8" t="s">
        <v>140</v>
      </c>
      <c r="D35" s="8"/>
      <c r="E35" s="8"/>
      <c r="F35" s="8"/>
      <c r="G35" s="8"/>
      <c r="H35" s="8"/>
      <c r="I35" s="8"/>
      <c r="J35" s="8"/>
      <c r="K35" s="8"/>
      <c r="L35" s="8"/>
    </row>
    <row r="36" spans="2:12" ht="172.9" customHeight="1">
      <c r="B36" s="7"/>
    </row>
    <row r="37" spans="2:12" ht="43.15" customHeight="1">
      <c r="B37" s="7"/>
      <c r="C37" s="11" t="s">
        <v>141</v>
      </c>
      <c r="D37" s="11"/>
      <c r="E37" s="11"/>
      <c r="F37" s="11"/>
      <c r="G37" s="11"/>
      <c r="H37" s="11"/>
      <c r="I37" s="11"/>
      <c r="J37" s="12" t="s">
        <v>116</v>
      </c>
      <c r="K37" s="12" t="s">
        <v>117</v>
      </c>
      <c r="L37" s="12" t="s">
        <v>118</v>
      </c>
    </row>
    <row r="38" spans="2:12">
      <c r="B38" s="7"/>
      <c r="C38" s="13" t="s">
        <v>142</v>
      </c>
      <c r="D38" s="13"/>
      <c r="E38" s="13"/>
      <c r="F38" s="13"/>
      <c r="G38" s="13"/>
      <c r="H38" s="13"/>
      <c r="I38" s="13"/>
      <c r="J38" s="14">
        <v>0</v>
      </c>
      <c r="K38" s="14">
        <v>144</v>
      </c>
      <c r="L38" s="14">
        <v>144</v>
      </c>
    </row>
    <row r="39" spans="2:12">
      <c r="B39" s="7"/>
      <c r="C39" s="13" t="s">
        <v>143</v>
      </c>
      <c r="D39" s="13"/>
      <c r="E39" s="13"/>
      <c r="F39" s="13"/>
      <c r="G39" s="13"/>
      <c r="H39" s="13"/>
      <c r="I39" s="13"/>
      <c r="J39" s="14">
        <v>9539</v>
      </c>
      <c r="K39" s="14">
        <v>10903</v>
      </c>
      <c r="L39" s="14">
        <v>10903</v>
      </c>
    </row>
    <row r="40" spans="2:12">
      <c r="B40" s="7"/>
      <c r="C40" s="13" t="s">
        <v>144</v>
      </c>
      <c r="D40" s="13"/>
      <c r="E40" s="13"/>
      <c r="F40" s="13"/>
      <c r="G40" s="13"/>
      <c r="H40" s="13"/>
      <c r="I40" s="13"/>
      <c r="J40" s="14">
        <v>1861</v>
      </c>
      <c r="K40" s="14">
        <v>2332</v>
      </c>
      <c r="L40" s="14">
        <v>2332</v>
      </c>
    </row>
    <row r="41" spans="2:12">
      <c r="B41" s="7"/>
      <c r="C41" s="13" t="s">
        <v>145</v>
      </c>
      <c r="D41" s="13"/>
      <c r="E41" s="13"/>
      <c r="F41" s="13"/>
      <c r="G41" s="13"/>
      <c r="H41" s="13"/>
      <c r="I41" s="13"/>
      <c r="J41" s="14">
        <v>960</v>
      </c>
      <c r="K41" s="14">
        <v>1148</v>
      </c>
      <c r="L41" s="14">
        <v>1148</v>
      </c>
    </row>
    <row r="42" spans="2:12">
      <c r="B42" s="7"/>
      <c r="C42" s="13" t="s">
        <v>146</v>
      </c>
      <c r="D42" s="13"/>
      <c r="E42" s="13"/>
      <c r="F42" s="13"/>
      <c r="G42" s="13"/>
      <c r="H42" s="13"/>
      <c r="I42" s="13"/>
      <c r="J42" s="14">
        <v>59</v>
      </c>
      <c r="K42" s="14">
        <v>73</v>
      </c>
      <c r="L42" s="14">
        <v>73</v>
      </c>
    </row>
    <row r="43" spans="2:12">
      <c r="B43" s="7"/>
      <c r="C43" s="13" t="s">
        <v>147</v>
      </c>
      <c r="D43" s="13"/>
      <c r="E43" s="13"/>
      <c r="F43" s="13"/>
      <c r="G43" s="13"/>
      <c r="H43" s="13"/>
      <c r="I43" s="13"/>
      <c r="J43" s="14">
        <v>63861</v>
      </c>
      <c r="K43" s="14">
        <v>61680</v>
      </c>
      <c r="L43" s="14">
        <v>61680</v>
      </c>
    </row>
    <row r="44" spans="2:12">
      <c r="B44" s="7"/>
      <c r="C44" s="13" t="s">
        <v>148</v>
      </c>
      <c r="D44" s="13"/>
      <c r="E44" s="13"/>
      <c r="F44" s="13"/>
      <c r="G44" s="13"/>
      <c r="H44" s="13"/>
      <c r="I44" s="13"/>
      <c r="J44" s="14">
        <v>12419</v>
      </c>
      <c r="K44" s="14">
        <v>14600</v>
      </c>
      <c r="L44" s="14">
        <v>14600</v>
      </c>
    </row>
    <row r="45" spans="2:12">
      <c r="B45" s="7"/>
      <c r="C45" s="13" t="s">
        <v>149</v>
      </c>
      <c r="D45" s="13"/>
      <c r="E45" s="13"/>
      <c r="F45" s="13"/>
      <c r="G45" s="13"/>
      <c r="H45" s="13"/>
      <c r="I45" s="13"/>
      <c r="J45" s="15">
        <v>0.16280807551127424</v>
      </c>
      <c r="K45" s="15">
        <v>0.19140010487676978</v>
      </c>
      <c r="L45" s="15">
        <v>0.19140010487676978</v>
      </c>
    </row>
    <row r="47" spans="2:12" ht="63.4" customHeight="1">
      <c r="B47" s="7" t="s">
        <v>150</v>
      </c>
      <c r="C47" s="8" t="s">
        <v>151</v>
      </c>
      <c r="D47" s="8"/>
      <c r="E47" s="8"/>
      <c r="F47" s="8"/>
      <c r="G47" s="8"/>
      <c r="H47" s="8"/>
      <c r="I47" s="8"/>
      <c r="J47" s="8"/>
      <c r="K47" s="8"/>
      <c r="L47" s="8"/>
    </row>
    <row r="48" spans="2:12" ht="172.9" customHeight="1">
      <c r="B48" s="7"/>
    </row>
    <row r="49" spans="2:13" ht="43.15" customHeight="1">
      <c r="B49" s="7"/>
      <c r="C49" s="11" t="s">
        <v>152</v>
      </c>
      <c r="D49" s="11"/>
      <c r="E49" s="11"/>
      <c r="F49" s="11"/>
      <c r="G49" s="11"/>
      <c r="H49" s="11"/>
      <c r="I49" s="11"/>
      <c r="J49" s="11"/>
      <c r="K49" s="12" t="s">
        <v>9</v>
      </c>
      <c r="L49" s="12" t="s">
        <v>10</v>
      </c>
    </row>
    <row r="50" spans="2:13" ht="15.75" customHeight="1">
      <c r="B50" s="7"/>
      <c r="C50" s="13" t="s">
        <v>153</v>
      </c>
      <c r="D50" s="13"/>
      <c r="E50" s="13"/>
      <c r="F50" s="13"/>
      <c r="G50" s="13"/>
      <c r="H50" s="13"/>
      <c r="I50" s="13"/>
      <c r="J50" s="13"/>
      <c r="K50" s="14">
        <v>21</v>
      </c>
      <c r="L50" s="15">
        <v>2.7515723270440251E-4</v>
      </c>
      <c r="M50" s="1">
        <v>21</v>
      </c>
    </row>
    <row r="51" spans="2:13" ht="15.75" customHeight="1">
      <c r="B51" s="7"/>
      <c r="C51" s="13" t="s">
        <v>154</v>
      </c>
      <c r="D51" s="13"/>
      <c r="E51" s="13"/>
      <c r="F51" s="13"/>
      <c r="G51" s="13"/>
      <c r="H51" s="13"/>
      <c r="I51" s="13"/>
      <c r="J51" s="13"/>
      <c r="K51" s="14">
        <v>27</v>
      </c>
      <c r="L51" s="15">
        <v>3.5377358490566035E-4</v>
      </c>
      <c r="M51" s="1">
        <v>6</v>
      </c>
    </row>
    <row r="52" spans="2:13" ht="15.75" customHeight="1">
      <c r="B52" s="7"/>
      <c r="C52" s="13" t="s">
        <v>155</v>
      </c>
      <c r="D52" s="13"/>
      <c r="E52" s="13"/>
      <c r="F52" s="13"/>
      <c r="G52" s="13"/>
      <c r="H52" s="13"/>
      <c r="I52" s="13"/>
      <c r="J52" s="13"/>
      <c r="K52" s="14">
        <v>40</v>
      </c>
      <c r="L52" s="15">
        <v>5.2410901467505244E-4</v>
      </c>
      <c r="M52" s="1">
        <v>13</v>
      </c>
    </row>
    <row r="53" spans="2:13" ht="15.75" customHeight="1">
      <c r="B53" s="7"/>
      <c r="C53" s="13" t="s">
        <v>156</v>
      </c>
      <c r="D53" s="13"/>
      <c r="E53" s="13"/>
      <c r="F53" s="13"/>
      <c r="G53" s="13"/>
      <c r="H53" s="13"/>
      <c r="I53" s="13"/>
      <c r="J53" s="13"/>
      <c r="K53" s="14">
        <v>106</v>
      </c>
      <c r="L53" s="15">
        <v>1.3888888888888889E-3</v>
      </c>
      <c r="M53" s="1">
        <v>66</v>
      </c>
    </row>
    <row r="54" spans="2:13" ht="15.75" customHeight="1">
      <c r="B54" s="7"/>
      <c r="C54" s="13" t="s">
        <v>157</v>
      </c>
      <c r="D54" s="13"/>
      <c r="E54" s="13"/>
      <c r="F54" s="13"/>
      <c r="G54" s="13"/>
      <c r="H54" s="13"/>
      <c r="I54" s="13"/>
      <c r="J54" s="13"/>
      <c r="K54" s="14">
        <v>0</v>
      </c>
      <c r="L54" s="15">
        <v>0</v>
      </c>
      <c r="M54" s="1">
        <v>-106</v>
      </c>
    </row>
    <row r="55" spans="2:13" ht="15.75" customHeight="1">
      <c r="B55" s="7"/>
      <c r="C55" s="13" t="s">
        <v>158</v>
      </c>
      <c r="D55" s="13"/>
      <c r="E55" s="13"/>
      <c r="F55" s="13"/>
      <c r="G55" s="13"/>
      <c r="H55" s="13"/>
      <c r="I55" s="13"/>
      <c r="J55" s="13"/>
      <c r="K55" s="14">
        <v>76320</v>
      </c>
      <c r="L55" s="15">
        <v>1</v>
      </c>
      <c r="M55" s="1">
        <v>76320</v>
      </c>
    </row>
  </sheetData>
  <mergeCells count="50">
    <mergeCell ref="C47:L47"/>
    <mergeCell ref="B47:B55"/>
    <mergeCell ref="C49:J49"/>
    <mergeCell ref="C50:J50"/>
    <mergeCell ref="C51:J51"/>
    <mergeCell ref="C52:J52"/>
    <mergeCell ref="C53:J53"/>
    <mergeCell ref="C54:J54"/>
    <mergeCell ref="C55:J55"/>
    <mergeCell ref="C35:L35"/>
    <mergeCell ref="B35:B45"/>
    <mergeCell ref="C37:I37"/>
    <mergeCell ref="C38:I38"/>
    <mergeCell ref="C39:I39"/>
    <mergeCell ref="C40:I40"/>
    <mergeCell ref="C41:I41"/>
    <mergeCell ref="C42:I42"/>
    <mergeCell ref="C43:I43"/>
    <mergeCell ref="C44:I44"/>
    <mergeCell ref="C45:I45"/>
    <mergeCell ref="C24:L24"/>
    <mergeCell ref="C26:L26"/>
    <mergeCell ref="B26:B33"/>
    <mergeCell ref="C28:K28"/>
    <mergeCell ref="C29:K29"/>
    <mergeCell ref="C30:K30"/>
    <mergeCell ref="C31:K31"/>
    <mergeCell ref="C32:K32"/>
    <mergeCell ref="C33:K33"/>
    <mergeCell ref="C10:L10"/>
    <mergeCell ref="B10:B23"/>
    <mergeCell ref="C12:I12"/>
    <mergeCell ref="C13:I13"/>
    <mergeCell ref="C14:I14"/>
    <mergeCell ref="C15:I15"/>
    <mergeCell ref="C16:I16"/>
    <mergeCell ref="C17:I17"/>
    <mergeCell ref="C18:I18"/>
    <mergeCell ref="C19:I19"/>
    <mergeCell ref="C20:I20"/>
    <mergeCell ref="C21:I21"/>
    <mergeCell ref="C22:I22"/>
    <mergeCell ref="C23:I23"/>
    <mergeCell ref="B1:L1"/>
    <mergeCell ref="C3:L3"/>
    <mergeCell ref="B3:B8"/>
    <mergeCell ref="C5:J5"/>
    <mergeCell ref="C6:J6"/>
    <mergeCell ref="C7:J7"/>
    <mergeCell ref="C8:J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15"/>
  <sheetViews>
    <sheetView showGridLines="0" showRowColHeaders="0" workbookViewId="0"/>
  </sheetViews>
  <sheetFormatPr defaultColWidth="9" defaultRowHeight="15"/>
  <sheetData>
    <row r="1" spans="2:12" ht="18">
      <c r="B1" s="5" t="s">
        <v>159</v>
      </c>
      <c r="C1" s="5"/>
      <c r="D1" s="5"/>
      <c r="E1" s="5"/>
      <c r="F1" s="5"/>
      <c r="G1" s="5"/>
      <c r="H1" s="5"/>
      <c r="I1" s="5"/>
      <c r="J1" s="5"/>
      <c r="K1" s="5"/>
      <c r="L1" s="5"/>
    </row>
    <row r="3" spans="2:12" ht="47.65" customHeight="1">
      <c r="B3" s="7" t="s">
        <v>160</v>
      </c>
      <c r="C3" s="8" t="s">
        <v>161</v>
      </c>
      <c r="D3" s="8"/>
      <c r="E3" s="8"/>
      <c r="F3" s="8"/>
      <c r="G3" s="8"/>
      <c r="H3" s="8"/>
      <c r="I3" s="8"/>
      <c r="J3" s="8"/>
      <c r="K3" s="8"/>
      <c r="L3" s="8"/>
    </row>
    <row r="4" spans="2:12" ht="86.45" customHeight="1">
      <c r="B4" s="7"/>
    </row>
    <row r="5" spans="2:12" ht="43.15" customHeight="1">
      <c r="B5" s="7"/>
      <c r="C5" s="11" t="s">
        <v>162</v>
      </c>
      <c r="D5" s="11"/>
      <c r="E5" s="11"/>
      <c r="F5" s="11"/>
      <c r="G5" s="11"/>
      <c r="H5" s="11"/>
      <c r="I5" s="11"/>
      <c r="J5" s="11"/>
      <c r="K5" s="12" t="s">
        <v>9</v>
      </c>
      <c r="L5" s="12" t="s">
        <v>10</v>
      </c>
    </row>
    <row r="6" spans="2:12" ht="15.75" customHeight="1">
      <c r="B6" s="7"/>
      <c r="C6" s="13" t="s">
        <v>163</v>
      </c>
      <c r="D6" s="13"/>
      <c r="E6" s="13"/>
      <c r="F6" s="13"/>
      <c r="G6" s="13"/>
      <c r="H6" s="13"/>
      <c r="I6" s="13"/>
      <c r="J6" s="13"/>
      <c r="K6" s="14">
        <v>8446</v>
      </c>
      <c r="L6" s="15">
        <v>0.11066561844863732</v>
      </c>
    </row>
    <row r="7" spans="2:12" ht="15.75" customHeight="1">
      <c r="B7" s="7"/>
      <c r="C7" s="13" t="s">
        <v>164</v>
      </c>
      <c r="D7" s="13"/>
      <c r="E7" s="13"/>
      <c r="F7" s="13"/>
      <c r="G7" s="13"/>
      <c r="H7" s="13"/>
      <c r="I7" s="13"/>
      <c r="J7" s="13"/>
      <c r="K7" s="14">
        <v>66675</v>
      </c>
      <c r="L7" s="15">
        <v>0.87362421383647804</v>
      </c>
    </row>
    <row r="8" spans="2:12" ht="15.75" customHeight="1">
      <c r="B8" s="7"/>
      <c r="C8" s="13" t="s">
        <v>165</v>
      </c>
      <c r="D8" s="13"/>
      <c r="E8" s="13"/>
      <c r="F8" s="13"/>
      <c r="G8" s="13"/>
      <c r="H8" s="13"/>
      <c r="I8" s="13"/>
      <c r="J8" s="13"/>
      <c r="K8" s="14">
        <v>1182</v>
      </c>
      <c r="L8" s="15">
        <v>1.5487421383647799E-2</v>
      </c>
    </row>
    <row r="10" spans="2:12" ht="63.4" customHeight="1">
      <c r="B10" s="7" t="s">
        <v>166</v>
      </c>
      <c r="C10" s="8" t="s">
        <v>167</v>
      </c>
      <c r="D10" s="8"/>
      <c r="E10" s="8"/>
      <c r="F10" s="8"/>
      <c r="G10" s="8"/>
      <c r="H10" s="8"/>
      <c r="I10" s="8"/>
      <c r="J10" s="8"/>
      <c r="K10" s="8"/>
      <c r="L10" s="8"/>
    </row>
    <row r="11" spans="2:12" ht="86.45" customHeight="1">
      <c r="B11" s="7"/>
    </row>
    <row r="12" spans="2:12" ht="43.15" customHeight="1">
      <c r="B12" s="7"/>
      <c r="C12" s="11" t="s">
        <v>162</v>
      </c>
      <c r="D12" s="11"/>
      <c r="E12" s="11"/>
      <c r="F12" s="11"/>
      <c r="G12" s="11"/>
      <c r="H12" s="11"/>
      <c r="I12" s="11"/>
      <c r="J12" s="11"/>
      <c r="K12" s="12" t="s">
        <v>9</v>
      </c>
      <c r="L12" s="12" t="s">
        <v>10</v>
      </c>
    </row>
    <row r="13" spans="2:12" ht="15.75" customHeight="1">
      <c r="B13" s="7"/>
      <c r="C13" s="13" t="s">
        <v>168</v>
      </c>
      <c r="D13" s="13"/>
      <c r="E13" s="13"/>
      <c r="F13" s="13"/>
      <c r="G13" s="13"/>
      <c r="H13" s="13"/>
      <c r="I13" s="13"/>
      <c r="J13" s="13"/>
      <c r="K13" s="14">
        <v>8296</v>
      </c>
      <c r="L13" s="15">
        <v>0.10870020964360587</v>
      </c>
    </row>
    <row r="14" spans="2:12" ht="15.75" customHeight="1">
      <c r="B14" s="7"/>
      <c r="C14" s="13" t="s">
        <v>169</v>
      </c>
      <c r="D14" s="13"/>
      <c r="E14" s="13"/>
      <c r="F14" s="13"/>
      <c r="G14" s="13"/>
      <c r="H14" s="13"/>
      <c r="I14" s="13"/>
      <c r="J14" s="13"/>
      <c r="K14" s="14">
        <v>67379</v>
      </c>
      <c r="L14" s="15">
        <v>0.88284853249475892</v>
      </c>
    </row>
    <row r="15" spans="2:12" ht="15.75" customHeight="1">
      <c r="B15" s="7"/>
      <c r="C15" s="13" t="s">
        <v>170</v>
      </c>
      <c r="D15" s="13"/>
      <c r="E15" s="13"/>
      <c r="F15" s="13"/>
      <c r="G15" s="13"/>
      <c r="H15" s="13"/>
      <c r="I15" s="13"/>
      <c r="J15" s="13"/>
      <c r="K15" s="14">
        <v>635</v>
      </c>
      <c r="L15" s="15">
        <v>8.3202306079664563E-3</v>
      </c>
    </row>
  </sheetData>
  <mergeCells count="13">
    <mergeCell ref="C10:L10"/>
    <mergeCell ref="B10:B15"/>
    <mergeCell ref="C12:J12"/>
    <mergeCell ref="C13:J13"/>
    <mergeCell ref="C14:J14"/>
    <mergeCell ref="C15:J15"/>
    <mergeCell ref="B1:L1"/>
    <mergeCell ref="C3:L3"/>
    <mergeCell ref="B3:B8"/>
    <mergeCell ref="C5:J5"/>
    <mergeCell ref="C6:J6"/>
    <mergeCell ref="C7:J7"/>
    <mergeCell ref="C8:J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64"/>
  <sheetViews>
    <sheetView showGridLines="0" showRowColHeaders="0" topLeftCell="A3" workbookViewId="0">
      <selection activeCell="O14" sqref="O14"/>
    </sheetView>
  </sheetViews>
  <sheetFormatPr defaultColWidth="9" defaultRowHeight="15"/>
  <sheetData>
    <row r="1" spans="2:12" ht="18">
      <c r="B1" s="5" t="s">
        <v>171</v>
      </c>
      <c r="C1" s="5"/>
      <c r="D1" s="5"/>
      <c r="E1" s="5"/>
      <c r="F1" s="5"/>
      <c r="G1" s="5"/>
      <c r="H1" s="5"/>
      <c r="I1" s="5"/>
      <c r="J1" s="5"/>
      <c r="K1" s="5"/>
      <c r="L1" s="5"/>
    </row>
    <row r="3" spans="2:12" ht="31.7" customHeight="1">
      <c r="B3" s="7" t="s">
        <v>172</v>
      </c>
      <c r="C3" s="8" t="s">
        <v>173</v>
      </c>
      <c r="D3" s="8"/>
      <c r="E3" s="8"/>
      <c r="F3" s="8"/>
      <c r="G3" s="8"/>
      <c r="H3" s="8"/>
      <c r="I3" s="8"/>
      <c r="J3" s="8"/>
      <c r="K3" s="8"/>
      <c r="L3" s="8"/>
    </row>
    <row r="4" spans="2:12" ht="21.6" customHeight="1">
      <c r="B4" s="7"/>
      <c r="C4" s="11" t="s">
        <v>174</v>
      </c>
      <c r="D4" s="11"/>
      <c r="E4" s="11"/>
      <c r="F4" s="11"/>
      <c r="G4" s="11" t="s">
        <v>175</v>
      </c>
      <c r="H4" s="11"/>
      <c r="J4" s="8" t="s">
        <v>176</v>
      </c>
      <c r="K4" s="16"/>
      <c r="L4" s="8"/>
    </row>
    <row r="5" spans="2:12">
      <c r="B5" s="7"/>
      <c r="C5" s="13" t="s">
        <v>177</v>
      </c>
      <c r="D5" s="13"/>
      <c r="E5" s="13"/>
      <c r="F5" s="13"/>
      <c r="G5" s="17">
        <v>381.6</v>
      </c>
      <c r="H5" s="17"/>
      <c r="J5" s="16"/>
      <c r="K5" s="16"/>
      <c r="L5" s="8"/>
    </row>
    <row r="6" spans="2:12">
      <c r="B6" s="7"/>
      <c r="C6" s="13" t="s">
        <v>178</v>
      </c>
      <c r="D6" s="13"/>
      <c r="E6" s="13"/>
      <c r="F6" s="13"/>
      <c r="G6" s="17">
        <v>228.96</v>
      </c>
      <c r="H6" s="17"/>
      <c r="J6" s="16"/>
      <c r="K6" s="16"/>
      <c r="L6" s="8"/>
    </row>
    <row r="7" spans="2:12">
      <c r="B7" s="7"/>
      <c r="C7" s="13" t="s">
        <v>179</v>
      </c>
      <c r="D7" s="13"/>
      <c r="E7" s="13"/>
      <c r="F7" s="13"/>
      <c r="G7" s="17">
        <v>5814</v>
      </c>
      <c r="H7" s="17"/>
      <c r="J7" s="16"/>
      <c r="K7" s="16"/>
      <c r="L7" s="8"/>
    </row>
    <row r="8" spans="2:12">
      <c r="B8" s="7"/>
      <c r="C8" s="13" t="s">
        <v>180</v>
      </c>
      <c r="D8" s="13"/>
      <c r="E8" s="13"/>
      <c r="F8" s="13"/>
      <c r="G8" s="17">
        <v>3650</v>
      </c>
      <c r="H8" s="17"/>
      <c r="J8" s="16"/>
      <c r="K8" s="16"/>
      <c r="L8" s="8"/>
    </row>
    <row r="9" spans="2:12">
      <c r="B9" s="7"/>
      <c r="C9" s="13" t="s">
        <v>181</v>
      </c>
      <c r="D9" s="13"/>
      <c r="E9" s="13"/>
      <c r="F9" s="13"/>
      <c r="G9" s="17">
        <v>381.6</v>
      </c>
      <c r="H9" s="17"/>
      <c r="J9" s="16"/>
      <c r="K9" s="16"/>
      <c r="L9" s="8"/>
    </row>
    <row r="10" spans="2:12">
      <c r="B10" s="7"/>
      <c r="C10" s="13" t="s">
        <v>182</v>
      </c>
      <c r="D10" s="13"/>
      <c r="E10" s="13"/>
      <c r="F10" s="13"/>
      <c r="G10" s="17">
        <v>0.1</v>
      </c>
      <c r="H10" s="17"/>
      <c r="J10" s="16"/>
      <c r="K10" s="16"/>
      <c r="L10" s="8"/>
    </row>
    <row r="11" spans="2:12">
      <c r="B11" s="7"/>
      <c r="C11" s="13" t="s">
        <v>183</v>
      </c>
      <c r="D11" s="13"/>
      <c r="E11" s="13"/>
      <c r="F11" s="13"/>
      <c r="G11" s="17">
        <v>0.24</v>
      </c>
      <c r="H11" s="17"/>
      <c r="J11" s="16"/>
      <c r="K11" s="16"/>
      <c r="L11" s="8"/>
    </row>
    <row r="12" spans="2:12">
      <c r="B12" s="7"/>
      <c r="C12" s="13" t="s">
        <v>184</v>
      </c>
      <c r="D12" s="13"/>
      <c r="E12" s="13"/>
      <c r="F12" s="13"/>
      <c r="G12" s="17">
        <v>0.1</v>
      </c>
      <c r="H12" s="17"/>
      <c r="J12" s="16"/>
      <c r="K12" s="16"/>
      <c r="L12" s="8"/>
    </row>
    <row r="13" spans="2:12">
      <c r="B13" s="7"/>
      <c r="J13" s="16"/>
      <c r="K13" s="16"/>
      <c r="L13" s="8"/>
    </row>
    <row r="14" spans="2:12">
      <c r="B14" s="7"/>
      <c r="J14" s="16"/>
      <c r="K14" s="16"/>
      <c r="L14" s="8"/>
    </row>
    <row r="15" spans="2:12" ht="28.9" customHeight="1">
      <c r="B15" s="7"/>
      <c r="C15" s="11" t="s">
        <v>174</v>
      </c>
      <c r="D15" s="11"/>
      <c r="E15" s="11"/>
      <c r="F15" s="11"/>
      <c r="G15" s="11" t="s">
        <v>185</v>
      </c>
      <c r="H15" s="11"/>
      <c r="I15" s="11" t="s">
        <v>186</v>
      </c>
      <c r="J15" s="11"/>
    </row>
    <row r="16" spans="2:12">
      <c r="B16" s="7"/>
      <c r="C16" s="13" t="s">
        <v>187</v>
      </c>
      <c r="D16" s="13"/>
      <c r="E16" s="13"/>
      <c r="F16" s="13"/>
      <c r="G16" s="13">
        <f>51729</f>
        <v>51729</v>
      </c>
      <c r="H16" s="13"/>
      <c r="I16" s="13">
        <f>0</f>
        <v>0</v>
      </c>
      <c r="J16" s="13"/>
    </row>
    <row r="17" spans="2:12">
      <c r="B17" s="7"/>
      <c r="C17" s="13" t="s">
        <v>188</v>
      </c>
      <c r="D17" s="13"/>
      <c r="E17" s="13"/>
      <c r="F17" s="13"/>
      <c r="G17" s="13">
        <f>76320-RecordsRemovedWithCleansing</f>
        <v>24591</v>
      </c>
      <c r="H17" s="13"/>
      <c r="I17" s="13">
        <f>76320-RecordsRemovedWithoutCleansing</f>
        <v>76320</v>
      </c>
      <c r="J17" s="13"/>
    </row>
    <row r="18" spans="2:12">
      <c r="B18" s="7"/>
      <c r="C18" s="13" t="s">
        <v>189</v>
      </c>
      <c r="D18" s="13"/>
      <c r="E18" s="13"/>
      <c r="F18" s="13"/>
      <c r="G18" s="17">
        <f>10456.16</f>
        <v>10456.16</v>
      </c>
      <c r="H18" s="17"/>
      <c r="I18" s="17">
        <f>0</f>
        <v>0</v>
      </c>
      <c r="J18" s="17"/>
    </row>
    <row r="19" spans="2:12">
      <c r="B19" s="7"/>
      <c r="C19" s="13" t="s">
        <v>190</v>
      </c>
      <c r="D19" s="13"/>
      <c r="E19" s="13"/>
      <c r="F19" s="13"/>
      <c r="G19" s="17">
        <f>0</f>
        <v>0</v>
      </c>
      <c r="H19" s="17"/>
      <c r="I19" s="17">
        <f>RecordsRemovedWithCleansing*ReturnCost</f>
        <v>5172.9000000000005</v>
      </c>
      <c r="J19" s="17"/>
    </row>
    <row r="20" spans="2:12">
      <c r="B20" s="7"/>
      <c r="C20" s="13" t="s">
        <v>191</v>
      </c>
      <c r="D20" s="13"/>
      <c r="E20" s="13"/>
      <c r="F20" s="13"/>
      <c r="G20" s="17">
        <f>(PrintingCost+PostageCost)*RecordsSentWithCleansing</f>
        <v>8360.9399999999987</v>
      </c>
      <c r="H20" s="17"/>
      <c r="I20" s="17">
        <f>(PrintingCost+PostageCost)*RecordsSentWithoutCleansing</f>
        <v>25948.799999999999</v>
      </c>
      <c r="J20" s="17"/>
    </row>
    <row r="21" spans="2:12">
      <c r="B21" s="7"/>
      <c r="C21" s="13" t="s">
        <v>192</v>
      </c>
      <c r="D21" s="13"/>
      <c r="E21" s="13"/>
      <c r="F21" s="13"/>
      <c r="G21" s="17">
        <f>CostOfRemovalWithCleansing+PrintCostWithCleansing+ReturnCostWithCleansing</f>
        <v>18817.099999999999</v>
      </c>
      <c r="H21" s="17"/>
      <c r="I21" s="17">
        <f>CostOfRemovalWithoutCleansing+PrintCostWithoutCleansing+ReturnCostWithoutCleansing</f>
        <v>31121.7</v>
      </c>
      <c r="J21" s="17"/>
    </row>
    <row r="22" spans="2:12">
      <c r="B22" s="7"/>
      <c r="C22" s="18" t="s">
        <v>193</v>
      </c>
      <c r="D22" s="18"/>
      <c r="E22" s="18"/>
      <c r="F22" s="18"/>
      <c r="G22" s="19">
        <f>CostWithoutCleansing-CostWithCleansing</f>
        <v>12304.600000000002</v>
      </c>
      <c r="H22" s="19"/>
      <c r="I22" s="19"/>
      <c r="J22" s="19"/>
    </row>
    <row r="23" spans="2:12" ht="31.7" customHeight="1">
      <c r="C23" s="8" t="s">
        <v>194</v>
      </c>
      <c r="D23" s="8"/>
      <c r="E23" s="8"/>
      <c r="F23" s="8"/>
      <c r="G23" s="8"/>
      <c r="H23" s="8"/>
      <c r="I23" s="8"/>
      <c r="J23" s="8"/>
      <c r="K23" s="8"/>
      <c r="L23" s="8"/>
    </row>
    <row r="25" spans="2:12" ht="31.7" customHeight="1">
      <c r="B25" s="10" t="s">
        <v>195</v>
      </c>
      <c r="C25" s="8" t="s">
        <v>196</v>
      </c>
      <c r="D25" s="8"/>
      <c r="E25" s="8"/>
      <c r="F25" s="8"/>
      <c r="G25" s="8"/>
      <c r="H25" s="8"/>
      <c r="I25" s="8"/>
      <c r="J25" s="8"/>
      <c r="K25" s="8"/>
      <c r="L25" s="8"/>
    </row>
    <row r="26" spans="2:12" ht="43.15" customHeight="1">
      <c r="B26" s="10"/>
      <c r="C26" s="11" t="s">
        <v>197</v>
      </c>
      <c r="D26" s="11"/>
      <c r="E26" s="11"/>
      <c r="F26" s="11"/>
      <c r="G26" s="11" t="s">
        <v>198</v>
      </c>
      <c r="H26" s="11"/>
      <c r="I26" s="11" t="s">
        <v>199</v>
      </c>
      <c r="J26" s="11"/>
    </row>
    <row r="27" spans="2:12">
      <c r="B27" s="10"/>
      <c r="C27" s="13" t="s">
        <v>200</v>
      </c>
      <c r="D27" s="13"/>
      <c r="E27" s="13"/>
      <c r="F27" s="13"/>
      <c r="G27" s="13">
        <v>27</v>
      </c>
      <c r="H27" s="13"/>
      <c r="I27" s="20">
        <f>DedupeCO2RecordsSuppressed*CO2GramsPerItem/1000</f>
        <v>4.7249999999999996</v>
      </c>
      <c r="J27" s="20"/>
    </row>
    <row r="28" spans="2:12">
      <c r="B28" s="10"/>
      <c r="C28" s="13" t="s">
        <v>201</v>
      </c>
      <c r="D28" s="13"/>
      <c r="E28" s="13"/>
      <c r="F28" s="13"/>
      <c r="G28" s="13">
        <v>7238</v>
      </c>
      <c r="H28" s="13"/>
      <c r="I28" s="20">
        <f>MPSCO2RecordsSuppressed*CO2GramsPerItem/1000</f>
        <v>1266.6500000000001</v>
      </c>
      <c r="J28" s="20"/>
    </row>
    <row r="29" spans="2:12">
      <c r="B29" s="10"/>
      <c r="C29" s="13" t="s">
        <v>202</v>
      </c>
      <c r="D29" s="13"/>
      <c r="E29" s="13"/>
      <c r="F29" s="13"/>
      <c r="G29" s="13">
        <v>29070</v>
      </c>
      <c r="H29" s="13"/>
      <c r="I29" s="20">
        <f>GoneawayCO2RecordsSuppressed*CO2GramsPerItem/1000</f>
        <v>5087.25</v>
      </c>
      <c r="J29" s="20"/>
    </row>
    <row r="30" spans="2:12">
      <c r="B30" s="10"/>
      <c r="C30" s="13" t="s">
        <v>139</v>
      </c>
      <c r="D30" s="13"/>
      <c r="E30" s="13"/>
      <c r="F30" s="13"/>
      <c r="G30" s="13">
        <v>14600</v>
      </c>
      <c r="H30" s="13"/>
      <c r="I30" s="20">
        <f>DeceasedCO2RecordsSuppressed*CO2GramsPerItem/1000</f>
        <v>2555</v>
      </c>
      <c r="J30" s="20"/>
    </row>
    <row r="31" spans="2:12">
      <c r="B31" s="10"/>
      <c r="C31" s="13" t="s">
        <v>203</v>
      </c>
      <c r="D31" s="13"/>
      <c r="E31" s="13"/>
      <c r="F31" s="13"/>
      <c r="G31" s="13">
        <v>794</v>
      </c>
      <c r="H31" s="13"/>
      <c r="I31" s="20">
        <f>SalaciousCO2RecordsSuppressed*CO2GramsPerItem/1000</f>
        <v>138.94999999999999</v>
      </c>
      <c r="J31" s="20"/>
    </row>
    <row r="32" spans="2:12">
      <c r="B32" s="10"/>
      <c r="C32" s="11" t="s">
        <v>204</v>
      </c>
      <c r="D32" s="11"/>
      <c r="E32" s="11"/>
      <c r="F32" s="11"/>
      <c r="G32" s="13"/>
      <c r="H32" s="13"/>
      <c r="I32" s="20">
        <f>DedupeCO2Saving+MPSCO2Saving+GoneawayCO2Saving+DeceasedCO2Saving+SalaciousCO2Saving</f>
        <v>9052.5750000000007</v>
      </c>
      <c r="J32" s="20"/>
    </row>
    <row r="33" spans="2:12">
      <c r="B33" s="10"/>
    </row>
    <row r="34" spans="2:12" ht="47.65" customHeight="1">
      <c r="B34" s="10"/>
      <c r="C34" s="8" t="s">
        <v>205</v>
      </c>
      <c r="D34" s="8"/>
      <c r="E34" s="8"/>
      <c r="F34" s="8"/>
      <c r="G34" s="8"/>
      <c r="H34" s="8"/>
      <c r="I34" s="8"/>
      <c r="J34" s="8"/>
      <c r="K34" s="8"/>
      <c r="L34" s="8"/>
    </row>
    <row r="35" spans="2:12">
      <c r="B35" s="10"/>
      <c r="C35" s="13" t="s">
        <v>206</v>
      </c>
      <c r="D35" s="13"/>
      <c r="E35" s="13"/>
      <c r="F35" s="13"/>
      <c r="G35" s="13">
        <v>35</v>
      </c>
      <c r="H35" s="13"/>
    </row>
    <row r="36" spans="2:12">
      <c r="B36" s="10"/>
      <c r="C36" s="13" t="s">
        <v>207</v>
      </c>
      <c r="D36" s="13"/>
      <c r="E36" s="13"/>
      <c r="F36" s="13"/>
      <c r="G36" s="13">
        <v>5</v>
      </c>
      <c r="H36" s="13"/>
    </row>
    <row r="37" spans="2:12">
      <c r="B37" s="10"/>
      <c r="C37" s="13" t="s">
        <v>208</v>
      </c>
      <c r="D37" s="13"/>
      <c r="E37" s="13"/>
      <c r="F37" s="13"/>
      <c r="G37" s="13">
        <f>CO2MailItemWeight*CO2PerGram</f>
        <v>175</v>
      </c>
      <c r="H37" s="13"/>
    </row>
    <row r="39" spans="2:12" ht="31.7" customHeight="1">
      <c r="B39" s="7" t="s">
        <v>209</v>
      </c>
      <c r="C39" s="8" t="s">
        <v>210</v>
      </c>
      <c r="D39" s="8"/>
      <c r="E39" s="8"/>
      <c r="F39" s="8"/>
      <c r="G39" s="8"/>
      <c r="H39" s="8"/>
      <c r="I39" s="8"/>
      <c r="J39" s="8"/>
      <c r="K39" s="8"/>
      <c r="L39" s="8"/>
    </row>
    <row r="40" spans="2:12" ht="43.15" customHeight="1">
      <c r="B40" s="7"/>
      <c r="C40" s="11" t="s">
        <v>197</v>
      </c>
      <c r="D40" s="11"/>
      <c r="E40" s="11"/>
      <c r="F40" s="11"/>
      <c r="G40" s="11"/>
      <c r="H40" s="11" t="s">
        <v>211</v>
      </c>
      <c r="I40" s="11"/>
      <c r="J40" s="12" t="s">
        <v>212</v>
      </c>
      <c r="K40" s="12" t="s">
        <v>213</v>
      </c>
      <c r="L40" s="12" t="s">
        <v>214</v>
      </c>
    </row>
    <row r="41" spans="2:12">
      <c r="B41" s="7"/>
      <c r="C41" s="13" t="s">
        <v>215</v>
      </c>
      <c r="D41" s="13"/>
      <c r="E41" s="13"/>
      <c r="F41" s="13"/>
      <c r="G41" s="13"/>
      <c r="H41" s="13" t="s">
        <v>216</v>
      </c>
      <c r="I41" s="13"/>
      <c r="J41" s="14">
        <v>76320</v>
      </c>
      <c r="K41" s="21">
        <v>4</v>
      </c>
      <c r="L41" s="21">
        <v>305.27999999999997</v>
      </c>
    </row>
    <row r="42" spans="2:12">
      <c r="B42" s="7"/>
      <c r="C42" s="13" t="s">
        <v>66</v>
      </c>
      <c r="D42" s="13"/>
      <c r="E42" s="13"/>
      <c r="F42" s="13"/>
      <c r="G42" s="13"/>
      <c r="H42" s="13" t="s">
        <v>216</v>
      </c>
      <c r="I42" s="13"/>
      <c r="J42" s="14">
        <v>76320</v>
      </c>
      <c r="K42" s="21">
        <v>5</v>
      </c>
      <c r="L42" s="21">
        <v>381.6</v>
      </c>
    </row>
    <row r="43" spans="2:12">
      <c r="B43" s="7"/>
      <c r="C43" s="13" t="s">
        <v>217</v>
      </c>
      <c r="D43" s="13"/>
      <c r="E43" s="13"/>
      <c r="F43" s="13"/>
      <c r="G43" s="13"/>
      <c r="H43" s="13" t="s">
        <v>216</v>
      </c>
      <c r="I43" s="13"/>
      <c r="J43" s="14">
        <v>76320</v>
      </c>
      <c r="K43" s="21">
        <v>3</v>
      </c>
      <c r="L43" s="21">
        <v>228.96</v>
      </c>
    </row>
    <row r="44" spans="2:12">
      <c r="B44" s="7"/>
      <c r="C44" s="13" t="s">
        <v>80</v>
      </c>
      <c r="D44" s="13"/>
      <c r="E44" s="13"/>
      <c r="F44" s="13"/>
      <c r="G44" s="13"/>
      <c r="H44" s="13" t="s">
        <v>216</v>
      </c>
      <c r="I44" s="13"/>
      <c r="J44" s="14">
        <v>15870</v>
      </c>
      <c r="K44" s="21">
        <v>10</v>
      </c>
      <c r="L44" s="21">
        <v>158.69999999999999</v>
      </c>
    </row>
    <row r="45" spans="2:12">
      <c r="B45" s="7"/>
      <c r="C45" s="13" t="s">
        <v>218</v>
      </c>
      <c r="D45" s="13"/>
      <c r="E45" s="13"/>
      <c r="F45" s="13"/>
      <c r="G45" s="13"/>
      <c r="H45" s="13" t="s">
        <v>216</v>
      </c>
      <c r="I45" s="13"/>
      <c r="J45" s="14">
        <v>7980</v>
      </c>
      <c r="K45" s="21">
        <v>25</v>
      </c>
      <c r="L45" s="21">
        <v>199.5</v>
      </c>
    </row>
    <row r="46" spans="2:12">
      <c r="B46" s="7"/>
      <c r="C46" s="13" t="s">
        <v>219</v>
      </c>
      <c r="D46" s="13"/>
      <c r="E46" s="13"/>
      <c r="F46" s="13"/>
      <c r="G46" s="13"/>
      <c r="H46" s="13" t="s">
        <v>216</v>
      </c>
      <c r="I46" s="13"/>
      <c r="J46" s="14"/>
      <c r="K46" s="21">
        <v>40</v>
      </c>
      <c r="L46" s="21"/>
    </row>
    <row r="47" spans="2:12">
      <c r="B47" s="7"/>
      <c r="C47" s="13" t="s">
        <v>220</v>
      </c>
      <c r="D47" s="13"/>
      <c r="E47" s="13"/>
      <c r="F47" s="13"/>
      <c r="G47" s="13"/>
      <c r="H47" s="13" t="s">
        <v>216</v>
      </c>
      <c r="I47" s="13"/>
      <c r="J47" s="14"/>
      <c r="K47" s="21">
        <v>30</v>
      </c>
      <c r="L47" s="21"/>
    </row>
    <row r="48" spans="2:12">
      <c r="B48" s="7"/>
      <c r="C48" s="13" t="s">
        <v>221</v>
      </c>
      <c r="D48" s="13"/>
      <c r="E48" s="13"/>
      <c r="F48" s="13"/>
      <c r="G48" s="13"/>
      <c r="H48" s="13" t="s">
        <v>216</v>
      </c>
      <c r="I48" s="13"/>
      <c r="J48" s="14">
        <v>76320</v>
      </c>
      <c r="K48" s="21">
        <v>0</v>
      </c>
      <c r="L48" s="21">
        <v>0</v>
      </c>
    </row>
    <row r="49" spans="2:12">
      <c r="B49" s="7"/>
      <c r="C49" s="13" t="s">
        <v>222</v>
      </c>
      <c r="D49" s="13"/>
      <c r="E49" s="13"/>
      <c r="F49" s="13"/>
      <c r="G49" s="13"/>
      <c r="H49" s="13" t="s">
        <v>216</v>
      </c>
      <c r="I49" s="13"/>
      <c r="J49" s="14"/>
      <c r="K49" s="21">
        <v>5</v>
      </c>
      <c r="L49" s="21"/>
    </row>
    <row r="50" spans="2:12">
      <c r="B50" s="7"/>
      <c r="C50" s="13" t="s">
        <v>223</v>
      </c>
      <c r="D50" s="13"/>
      <c r="E50" s="13"/>
      <c r="F50" s="13"/>
      <c r="G50" s="13"/>
      <c r="H50" s="13" t="s">
        <v>216</v>
      </c>
      <c r="I50" s="13"/>
      <c r="J50" s="14"/>
      <c r="K50" s="21">
        <v>30</v>
      </c>
      <c r="L50" s="21"/>
    </row>
    <row r="51" spans="2:12">
      <c r="B51" s="7"/>
      <c r="C51" s="13" t="s">
        <v>224</v>
      </c>
      <c r="D51" s="13"/>
      <c r="E51" s="13"/>
      <c r="F51" s="13"/>
      <c r="G51" s="13"/>
      <c r="H51" s="13" t="s">
        <v>216</v>
      </c>
      <c r="I51" s="13"/>
      <c r="J51" s="14"/>
      <c r="K51" s="21">
        <v>20</v>
      </c>
      <c r="L51" s="21"/>
    </row>
    <row r="52" spans="2:12">
      <c r="B52" s="7"/>
      <c r="C52" s="13" t="s">
        <v>225</v>
      </c>
      <c r="D52" s="13"/>
      <c r="E52" s="13"/>
      <c r="F52" s="13"/>
      <c r="G52" s="13"/>
      <c r="H52" s="13" t="s">
        <v>216</v>
      </c>
      <c r="I52" s="13"/>
      <c r="J52" s="14"/>
      <c r="K52" s="21">
        <v>5</v>
      </c>
      <c r="L52" s="21"/>
    </row>
    <row r="53" spans="2:12">
      <c r="B53" s="7"/>
      <c r="C53" s="13" t="s">
        <v>226</v>
      </c>
      <c r="D53" s="13"/>
      <c r="E53" s="13"/>
      <c r="F53" s="13"/>
      <c r="G53" s="13"/>
      <c r="H53" s="13" t="s">
        <v>216</v>
      </c>
      <c r="I53" s="13"/>
      <c r="J53" s="14"/>
      <c r="K53" s="21">
        <v>5</v>
      </c>
      <c r="L53" s="21"/>
    </row>
    <row r="54" spans="2:12">
      <c r="B54" s="7"/>
      <c r="C54" s="13" t="s">
        <v>201</v>
      </c>
      <c r="D54" s="13"/>
      <c r="E54" s="13"/>
      <c r="F54" s="13"/>
      <c r="G54" s="13"/>
      <c r="H54" s="13" t="s">
        <v>216</v>
      </c>
      <c r="I54" s="13"/>
      <c r="J54" s="14">
        <v>76320</v>
      </c>
      <c r="K54" s="21">
        <v>3</v>
      </c>
      <c r="L54" s="21">
        <v>228.96</v>
      </c>
    </row>
    <row r="55" spans="2:12">
      <c r="B55" s="7"/>
      <c r="C55" s="13" t="s">
        <v>227</v>
      </c>
      <c r="D55" s="13"/>
      <c r="E55" s="13"/>
      <c r="F55" s="13"/>
      <c r="G55" s="13"/>
      <c r="H55" s="13" t="s">
        <v>228</v>
      </c>
      <c r="I55" s="13"/>
      <c r="J55" s="14">
        <v>29070</v>
      </c>
      <c r="K55" s="21">
        <v>0.3</v>
      </c>
      <c r="L55" s="21">
        <v>8721</v>
      </c>
    </row>
    <row r="56" spans="2:12">
      <c r="B56" s="7"/>
      <c r="C56" s="13" t="s">
        <v>229</v>
      </c>
      <c r="D56" s="13"/>
      <c r="E56" s="13"/>
      <c r="F56" s="13"/>
      <c r="G56" s="13"/>
      <c r="H56" s="13" t="s">
        <v>228</v>
      </c>
      <c r="I56" s="13"/>
      <c r="J56" s="14">
        <v>29070</v>
      </c>
      <c r="K56" s="21">
        <v>0.2</v>
      </c>
      <c r="L56" s="21">
        <v>5814</v>
      </c>
    </row>
    <row r="57" spans="2:12">
      <c r="B57" s="7"/>
      <c r="C57" s="13" t="s">
        <v>230</v>
      </c>
      <c r="D57" s="13"/>
      <c r="E57" s="13"/>
      <c r="F57" s="13"/>
      <c r="G57" s="13"/>
      <c r="H57" s="13" t="s">
        <v>228</v>
      </c>
      <c r="I57" s="13"/>
      <c r="J57" s="14">
        <v>14600</v>
      </c>
      <c r="K57" s="21">
        <v>0.4</v>
      </c>
      <c r="L57" s="21">
        <v>5840</v>
      </c>
    </row>
    <row r="58" spans="2:12">
      <c r="B58" s="7"/>
      <c r="C58" s="13" t="s">
        <v>231</v>
      </c>
      <c r="D58" s="13"/>
      <c r="E58" s="13"/>
      <c r="F58" s="13"/>
      <c r="G58" s="13"/>
      <c r="H58" s="13" t="s">
        <v>228</v>
      </c>
      <c r="I58" s="13"/>
      <c r="J58" s="14">
        <v>14600</v>
      </c>
      <c r="K58" s="21">
        <v>0.25</v>
      </c>
      <c r="L58" s="21">
        <v>3650</v>
      </c>
    </row>
    <row r="59" spans="2:12">
      <c r="B59" s="7"/>
      <c r="C59" s="13" t="s">
        <v>131</v>
      </c>
      <c r="D59" s="13"/>
      <c r="E59" s="13"/>
      <c r="F59" s="13"/>
      <c r="G59" s="13"/>
      <c r="H59" s="13" t="s">
        <v>228</v>
      </c>
      <c r="I59" s="13"/>
      <c r="J59" s="14">
        <v>7276</v>
      </c>
      <c r="K59" s="21">
        <v>0.4</v>
      </c>
      <c r="L59" s="21">
        <v>2910.4</v>
      </c>
    </row>
    <row r="60" spans="2:12">
      <c r="B60" s="7"/>
      <c r="C60" s="13" t="s">
        <v>150</v>
      </c>
      <c r="D60" s="13"/>
      <c r="E60" s="13"/>
      <c r="F60" s="13"/>
      <c r="G60" s="13"/>
      <c r="H60" s="13" t="s">
        <v>216</v>
      </c>
      <c r="I60" s="13"/>
      <c r="J60" s="14">
        <v>76320</v>
      </c>
      <c r="K60" s="21">
        <v>5</v>
      </c>
      <c r="L60" s="21">
        <v>381.6</v>
      </c>
    </row>
    <row r="61" spans="2:12">
      <c r="B61" s="7"/>
      <c r="C61" s="13" t="s">
        <v>232</v>
      </c>
      <c r="D61" s="13"/>
      <c r="E61" s="13"/>
      <c r="F61" s="13"/>
      <c r="G61" s="13"/>
      <c r="H61" s="13" t="s">
        <v>216</v>
      </c>
      <c r="I61" s="13"/>
      <c r="J61" s="14">
        <v>76320</v>
      </c>
      <c r="K61" s="21">
        <v>5</v>
      </c>
      <c r="L61" s="21">
        <v>381.6</v>
      </c>
    </row>
    <row r="62" spans="2:12">
      <c r="B62" s="7"/>
      <c r="C62" s="13" t="s">
        <v>160</v>
      </c>
      <c r="D62" s="13"/>
      <c r="E62" s="13"/>
      <c r="F62" s="13"/>
      <c r="G62" s="13"/>
      <c r="H62" s="13" t="s">
        <v>216</v>
      </c>
      <c r="I62" s="13"/>
      <c r="J62" s="14">
        <v>9645</v>
      </c>
      <c r="K62" s="21">
        <v>5</v>
      </c>
      <c r="L62" s="21">
        <v>48.225000000000001</v>
      </c>
    </row>
    <row r="63" spans="2:12">
      <c r="B63" s="7"/>
      <c r="C63" s="13" t="s">
        <v>233</v>
      </c>
      <c r="D63" s="13"/>
      <c r="E63" s="13"/>
      <c r="F63" s="13"/>
      <c r="G63" s="13"/>
      <c r="H63" s="13" t="s">
        <v>216</v>
      </c>
      <c r="I63" s="13"/>
      <c r="J63" s="14">
        <v>76320</v>
      </c>
      <c r="K63" s="21">
        <v>5</v>
      </c>
      <c r="L63" s="21">
        <v>381.6</v>
      </c>
    </row>
    <row r="64" spans="2:12">
      <c r="B64" s="7"/>
      <c r="C64" s="13" t="s">
        <v>234</v>
      </c>
      <c r="D64" s="13"/>
      <c r="E64" s="13"/>
      <c r="F64" s="13"/>
      <c r="G64" s="13"/>
      <c r="H64" s="13" t="s">
        <v>216</v>
      </c>
      <c r="I64" s="13"/>
      <c r="J64" s="14">
        <v>76320</v>
      </c>
      <c r="K64" s="21">
        <v>5</v>
      </c>
      <c r="L64" s="21">
        <v>381.6</v>
      </c>
    </row>
  </sheetData>
  <mergeCells count="128">
    <mergeCell ref="C63:G63"/>
    <mergeCell ref="H63:I63"/>
    <mergeCell ref="C64:G64"/>
    <mergeCell ref="H64:I64"/>
    <mergeCell ref="B39:B64"/>
    <mergeCell ref="C60:G60"/>
    <mergeCell ref="H60:I60"/>
    <mergeCell ref="C61:G61"/>
    <mergeCell ref="H61:I61"/>
    <mergeCell ref="C62:G62"/>
    <mergeCell ref="H62:I62"/>
    <mergeCell ref="C57:G57"/>
    <mergeCell ref="H57:I57"/>
    <mergeCell ref="C58:G58"/>
    <mergeCell ref="H58:I58"/>
    <mergeCell ref="C59:G59"/>
    <mergeCell ref="H59:I59"/>
    <mergeCell ref="C54:G54"/>
    <mergeCell ref="H54:I54"/>
    <mergeCell ref="C55:G55"/>
    <mergeCell ref="H55:I55"/>
    <mergeCell ref="C56:G56"/>
    <mergeCell ref="H56:I56"/>
    <mergeCell ref="C51:G51"/>
    <mergeCell ref="H51:I51"/>
    <mergeCell ref="C52:G52"/>
    <mergeCell ref="H52:I52"/>
    <mergeCell ref="C53:G53"/>
    <mergeCell ref="H53:I53"/>
    <mergeCell ref="C48:G48"/>
    <mergeCell ref="H48:I48"/>
    <mergeCell ref="C49:G49"/>
    <mergeCell ref="H49:I49"/>
    <mergeCell ref="C50:G50"/>
    <mergeCell ref="H50:I50"/>
    <mergeCell ref="C45:G45"/>
    <mergeCell ref="H45:I45"/>
    <mergeCell ref="C46:G46"/>
    <mergeCell ref="H46:I46"/>
    <mergeCell ref="C47:G47"/>
    <mergeCell ref="H47:I47"/>
    <mergeCell ref="C42:G42"/>
    <mergeCell ref="H42:I42"/>
    <mergeCell ref="C43:G43"/>
    <mergeCell ref="H43:I43"/>
    <mergeCell ref="C44:G44"/>
    <mergeCell ref="H44:I44"/>
    <mergeCell ref="C39:L39"/>
    <mergeCell ref="C40:G40"/>
    <mergeCell ref="H40:I40"/>
    <mergeCell ref="C41:G41"/>
    <mergeCell ref="H41:I41"/>
    <mergeCell ref="C36:F36"/>
    <mergeCell ref="G36:H36"/>
    <mergeCell ref="C37:F37"/>
    <mergeCell ref="G37:H37"/>
    <mergeCell ref="B25:B37"/>
    <mergeCell ref="C32:F32"/>
    <mergeCell ref="G32:H32"/>
    <mergeCell ref="I32:J32"/>
    <mergeCell ref="C34:L34"/>
    <mergeCell ref="C35:F35"/>
    <mergeCell ref="G35:H35"/>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2:F22"/>
    <mergeCell ref="G22:J22"/>
    <mergeCell ref="C23:L23"/>
    <mergeCell ref="B3:B22"/>
    <mergeCell ref="C25:L25"/>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5:F15"/>
    <mergeCell ref="G15:H15"/>
    <mergeCell ref="I15:J15"/>
    <mergeCell ref="C9:F9"/>
    <mergeCell ref="G9:H9"/>
    <mergeCell ref="C10:F10"/>
    <mergeCell ref="G10:H10"/>
    <mergeCell ref="C11:F11"/>
    <mergeCell ref="G11:H11"/>
    <mergeCell ref="B1:L1"/>
    <mergeCell ref="C3:L3"/>
    <mergeCell ref="C4:F4"/>
    <mergeCell ref="G4:H4"/>
    <mergeCell ref="C5:F5"/>
    <mergeCell ref="G5:H5"/>
    <mergeCell ref="C12:F12"/>
    <mergeCell ref="G12:H12"/>
    <mergeCell ref="J4:L14"/>
    <mergeCell ref="C6:F6"/>
    <mergeCell ref="G6:H6"/>
    <mergeCell ref="C7:F7"/>
    <mergeCell ref="G7:H7"/>
    <mergeCell ref="C8:F8"/>
    <mergeCell ref="G8: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12ae51-7891-4978-a5b6-f9c3e45a4751" xsi:nil="true"/>
    <lcf76f155ced4ddcb4097134ff3c332f xmlns="566b1472-a899-4675-8ba8-46cb773eb5a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6F00CF4ED0A04991883F0EA11150D3" ma:contentTypeVersion="16" ma:contentTypeDescription="Create a new document." ma:contentTypeScope="" ma:versionID="f970076ad03fac2a0b133c4870fb6506">
  <xsd:schema xmlns:xsd="http://www.w3.org/2001/XMLSchema" xmlns:xs="http://www.w3.org/2001/XMLSchema" xmlns:p="http://schemas.microsoft.com/office/2006/metadata/properties" xmlns:ns2="566b1472-a899-4675-8ba8-46cb773eb5a2" xmlns:ns3="d312ae51-7891-4978-a5b6-f9c3e45a4751" targetNamespace="http://schemas.microsoft.com/office/2006/metadata/properties" ma:root="true" ma:fieldsID="74c94ca597e045a3bcce6bd78c060d1d" ns2:_="" ns3:_="">
    <xsd:import namespace="566b1472-a899-4675-8ba8-46cb773eb5a2"/>
    <xsd:import namespace="d312ae51-7891-4978-a5b6-f9c3e45a47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b1472-a899-4675-8ba8-46cb773eb5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af0ca5-6bc3-4307-aaa3-fcc6252fd9b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12ae51-7891-4978-a5b6-f9c3e45a475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5318a2b-25a7-4d99-b523-2d592ba9bf64}" ma:internalName="TaxCatchAll" ma:showField="CatchAllData" ma:web="d312ae51-7891-4978-a5b6-f9c3e45a47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41868-B99F-4F71-AC74-423E25BE2F5C}"/>
</file>

<file path=customXml/itemProps2.xml><?xml version="1.0" encoding="utf-8"?>
<ds:datastoreItem xmlns:ds="http://schemas.openxmlformats.org/officeDocument/2006/customXml" ds:itemID="{2560A366-F353-4528-96FE-58FD44E2A266}"/>
</file>

<file path=customXml/itemProps3.xml><?xml version="1.0" encoding="utf-8"?>
<ds:datastoreItem xmlns:ds="http://schemas.openxmlformats.org/officeDocument/2006/customXml" ds:itemID="{B028A605-498F-496F-96CB-A22674782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Quality Audit for Data Cleansing Job 49915</dc:title>
  <dc:subject/>
  <dc:creator>Data8 Ltd</dc:creator>
  <cp:keywords/>
  <dc:description/>
  <cp:lastModifiedBy>Bernie Sherlock</cp:lastModifiedBy>
  <cp:revision/>
  <dcterms:created xsi:type="dcterms:W3CDTF">2022-05-12T09:26:50Z</dcterms:created>
  <dcterms:modified xsi:type="dcterms:W3CDTF">2023-05-11T09:22:49Z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d6a1e8-d528-42de-8cc1-71629ec8edce_Enabled">
    <vt:lpwstr>true</vt:lpwstr>
  </property>
  <property fmtid="{D5CDD505-2E9C-101B-9397-08002B2CF9AE}" pid="3" name="MSIP_Label_1dd6a1e8-d528-42de-8cc1-71629ec8edce_SetDate">
    <vt:lpwstr>2022-05-12T09:30:41Z</vt:lpwstr>
  </property>
  <property fmtid="{D5CDD505-2E9C-101B-9397-08002B2CF9AE}" pid="4" name="MSIP_Label_1dd6a1e8-d528-42de-8cc1-71629ec8edce_Method">
    <vt:lpwstr>Privileged</vt:lpwstr>
  </property>
  <property fmtid="{D5CDD505-2E9C-101B-9397-08002B2CF9AE}" pid="5" name="MSIP_Label_1dd6a1e8-d528-42de-8cc1-71629ec8edce_Name">
    <vt:lpwstr>BusinessConfidential</vt:lpwstr>
  </property>
  <property fmtid="{D5CDD505-2E9C-101B-9397-08002B2CF9AE}" pid="6" name="MSIP_Label_1dd6a1e8-d528-42de-8cc1-71629ec8edce_SiteId">
    <vt:lpwstr>baff525d-c7ee-4d30-985c-702e147d563d</vt:lpwstr>
  </property>
  <property fmtid="{D5CDD505-2E9C-101B-9397-08002B2CF9AE}" pid="7" name="MSIP_Label_1dd6a1e8-d528-42de-8cc1-71629ec8edce_ActionId">
    <vt:lpwstr>6b32cf47-e2db-4f3a-96e2-a9ab96594d99</vt:lpwstr>
  </property>
  <property fmtid="{D5CDD505-2E9C-101B-9397-08002B2CF9AE}" pid="8" name="MSIP_Label_1dd6a1e8-d528-42de-8cc1-71629ec8edce_ContentBits">
    <vt:lpwstr>0</vt:lpwstr>
  </property>
  <property fmtid="{D5CDD505-2E9C-101B-9397-08002B2CF9AE}" pid="9" name="ContentTypeId">
    <vt:lpwstr>0x010100AA6F00CF4ED0A04991883F0EA11150D3</vt:lpwstr>
  </property>
  <property fmtid="{D5CDD505-2E9C-101B-9397-08002B2CF9AE}" pid="10" name="MediaServiceImageTags">
    <vt:lpwstr/>
  </property>
</Properties>
</file>